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85" windowWidth="19095" windowHeight="105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85" i="1" l="1"/>
  <c r="I85" i="1"/>
  <c r="J85" i="1"/>
  <c r="L85" i="1"/>
  <c r="L174" i="1"/>
  <c r="K174" i="1"/>
  <c r="J174" i="1"/>
  <c r="I174" i="1"/>
  <c r="L154" i="1"/>
  <c r="K154" i="1"/>
  <c r="J154" i="1"/>
  <c r="I154" i="1"/>
  <c r="L161" i="1"/>
  <c r="K161" i="1"/>
  <c r="J161" i="1"/>
  <c r="I161" i="1"/>
  <c r="L168" i="1"/>
  <c r="K168" i="1"/>
  <c r="J168" i="1"/>
  <c r="I168" i="1"/>
  <c r="L119" i="1"/>
  <c r="K119" i="1"/>
  <c r="J119" i="1"/>
  <c r="I119" i="1"/>
  <c r="J140" i="1"/>
  <c r="M147" i="1" l="1"/>
  <c r="K147" i="1"/>
  <c r="I147" i="1"/>
  <c r="M140" i="1"/>
  <c r="I140" i="1"/>
  <c r="K140" i="1"/>
  <c r="AD534" i="1" l="1"/>
  <c r="X534" i="1"/>
  <c r="H534" i="1"/>
  <c r="AD544" i="1"/>
  <c r="L544" i="1"/>
  <c r="H544" i="1"/>
  <c r="L465" i="1"/>
  <c r="H465" i="1"/>
  <c r="N431" i="1" l="1"/>
  <c r="H431" i="1"/>
  <c r="I224" i="1"/>
  <c r="H224" i="1"/>
  <c r="N224" i="1"/>
  <c r="M224" i="1"/>
  <c r="L224" i="1"/>
  <c r="K224" i="1"/>
  <c r="J224" i="1"/>
  <c r="M68" i="1"/>
  <c r="K78" i="1" l="1"/>
  <c r="L78" i="1"/>
  <c r="N85" i="1"/>
  <c r="G504" i="1"/>
  <c r="H504" i="1"/>
  <c r="Y504" i="1"/>
  <c r="Z504" i="1"/>
  <c r="J133" i="1"/>
  <c r="H461" i="1"/>
  <c r="N461" i="1"/>
  <c r="L461" i="1"/>
  <c r="J461" i="1"/>
  <c r="L291" i="1"/>
  <c r="N291" i="1"/>
  <c r="H291" i="1"/>
  <c r="G324" i="1"/>
  <c r="H324" i="1"/>
  <c r="L324" i="1"/>
  <c r="P512" i="1"/>
  <c r="N181" i="1"/>
  <c r="H181" i="1"/>
  <c r="N437" i="1"/>
  <c r="H437" i="1"/>
  <c r="N231" i="1"/>
  <c r="H231" i="1"/>
  <c r="AD550" i="1"/>
  <c r="H550" i="1"/>
  <c r="N405" i="1"/>
  <c r="H405" i="1"/>
  <c r="J193" i="1"/>
  <c r="N193" i="1"/>
  <c r="P193" i="1"/>
  <c r="N382" i="1"/>
  <c r="H382" i="1"/>
  <c r="K553" i="1" l="1"/>
  <c r="S553" i="1"/>
  <c r="K264" i="1" l="1"/>
  <c r="W264" i="1"/>
  <c r="G260" i="1"/>
  <c r="G259" i="1"/>
  <c r="M461" i="1"/>
  <c r="K461" i="1"/>
  <c r="I461" i="1"/>
  <c r="G461" i="1"/>
  <c r="M316" i="1"/>
  <c r="G316" i="1"/>
  <c r="K310" i="1"/>
  <c r="G310" i="1"/>
  <c r="M304" i="1"/>
  <c r="K298" i="1"/>
  <c r="M298" i="1"/>
  <c r="G298" i="1"/>
  <c r="G215" i="1"/>
  <c r="G214" i="1"/>
  <c r="G213" i="1"/>
  <c r="G212" i="1"/>
  <c r="G211" i="1"/>
  <c r="G210" i="1"/>
  <c r="G209" i="1"/>
  <c r="M477" i="1" l="1"/>
  <c r="G477" i="1"/>
  <c r="G68" i="1"/>
  <c r="AC550" i="1"/>
  <c r="G550" i="1"/>
  <c r="K487" i="1"/>
  <c r="O512" i="1" l="1"/>
  <c r="K111" i="1" l="1"/>
  <c r="I111" i="1"/>
  <c r="G147" i="1"/>
  <c r="K133" i="1"/>
  <c r="I133" i="1"/>
  <c r="G174" i="1"/>
  <c r="L111" i="1"/>
  <c r="J111" i="1"/>
  <c r="H111" i="1"/>
  <c r="G111" i="1"/>
  <c r="K85" i="1" l="1"/>
  <c r="G85" i="1"/>
  <c r="G193" i="1" l="1"/>
  <c r="O193" i="1"/>
  <c r="M193" i="1"/>
  <c r="I193" i="1"/>
  <c r="M405" i="1"/>
  <c r="G405" i="1"/>
  <c r="M437" i="1"/>
  <c r="G437" i="1"/>
  <c r="M431" i="1"/>
  <c r="G431" i="1"/>
  <c r="M231" i="1"/>
  <c r="G231" i="1"/>
  <c r="AC557" i="1"/>
  <c r="K557" i="1"/>
  <c r="G557" i="1"/>
  <c r="M62" i="1"/>
  <c r="G62" i="1"/>
  <c r="M208" i="1"/>
  <c r="G208" i="1"/>
  <c r="M40" i="1"/>
  <c r="G40" i="1"/>
  <c r="N391" i="1"/>
  <c r="M391" i="1"/>
  <c r="H391" i="1"/>
  <c r="G391" i="1"/>
  <c r="M57" i="1"/>
  <c r="G57" i="1"/>
  <c r="M425" i="1" l="1"/>
  <c r="G425" i="1"/>
  <c r="M418" i="1"/>
  <c r="G418" i="1"/>
  <c r="AC553" i="1" l="1"/>
  <c r="G553" i="1"/>
  <c r="I512" i="1" l="1"/>
  <c r="M471" i="1" l="1"/>
  <c r="G471" i="1"/>
  <c r="G455" i="1" l="1"/>
  <c r="H455" i="1"/>
  <c r="M455" i="1"/>
  <c r="N455" i="1"/>
  <c r="G202" i="1"/>
  <c r="H202" i="1"/>
  <c r="M202" i="1"/>
  <c r="N202" i="1"/>
  <c r="G345" i="1"/>
  <c r="H345" i="1"/>
  <c r="M345" i="1"/>
  <c r="N345" i="1"/>
  <c r="N52" i="1"/>
  <c r="M52" i="1"/>
  <c r="L52" i="1"/>
  <c r="K52" i="1"/>
  <c r="H52" i="1"/>
  <c r="G52" i="1"/>
  <c r="N23" i="1"/>
  <c r="M23" i="1"/>
  <c r="H23" i="1"/>
  <c r="G23" i="1"/>
  <c r="G35" i="1"/>
  <c r="H35" i="1"/>
  <c r="K35" i="1"/>
  <c r="L35" i="1"/>
  <c r="M35" i="1"/>
  <c r="N35" i="1"/>
  <c r="M95" i="1"/>
  <c r="N95" i="1"/>
  <c r="G95" i="1"/>
  <c r="H95" i="1"/>
  <c r="N278" i="1"/>
  <c r="M278" i="1"/>
  <c r="H278" i="1"/>
  <c r="G278" i="1"/>
  <c r="N272" i="1"/>
  <c r="M272" i="1"/>
  <c r="H272" i="1"/>
  <c r="G527" i="1"/>
  <c r="H527" i="1"/>
  <c r="W527" i="1"/>
  <c r="X527" i="1"/>
  <c r="AC527" i="1"/>
  <c r="AD527" i="1"/>
  <c r="G512" i="1" l="1"/>
  <c r="H512" i="1"/>
  <c r="J512" i="1"/>
  <c r="K512" i="1"/>
  <c r="L512" i="1"/>
  <c r="AC512" i="1"/>
  <c r="AD512" i="1"/>
  <c r="G495" i="1"/>
  <c r="H495" i="1"/>
  <c r="AC495" i="1"/>
  <c r="AD495" i="1"/>
  <c r="G239" i="1"/>
  <c r="H239" i="1"/>
  <c r="K239" i="1"/>
  <c r="L239" i="1"/>
  <c r="M239" i="1"/>
  <c r="N239" i="1"/>
  <c r="W239" i="1"/>
  <c r="X239" i="1"/>
  <c r="G264" i="1"/>
  <c r="H264" i="1"/>
  <c r="L264" i="1"/>
  <c r="X264" i="1"/>
  <c r="G256" i="1"/>
  <c r="H256" i="1"/>
  <c r="M256" i="1"/>
  <c r="N256" i="1"/>
  <c r="G248" i="1"/>
  <c r="H248" i="1"/>
  <c r="M248" i="1"/>
  <c r="N248" i="1"/>
  <c r="G519" i="1"/>
  <c r="H519" i="1"/>
  <c r="I519" i="1"/>
  <c r="J519" i="1"/>
  <c r="K519" i="1"/>
  <c r="L519" i="1"/>
  <c r="AC519" i="1"/>
  <c r="AD519" i="1"/>
  <c r="G487" i="1"/>
  <c r="H487" i="1"/>
  <c r="L487" i="1"/>
  <c r="AC487" i="1"/>
  <c r="AD487" i="1"/>
  <c r="N111" i="1" l="1"/>
  <c r="N174" i="1"/>
  <c r="M174" i="1"/>
  <c r="H174" i="1"/>
  <c r="N168" i="1"/>
  <c r="M168" i="1"/>
  <c r="H168" i="1"/>
  <c r="G168" i="1"/>
  <c r="N161" i="1"/>
  <c r="M161" i="1"/>
  <c r="H161" i="1"/>
  <c r="G161" i="1"/>
  <c r="N154" i="1"/>
  <c r="M154" i="1"/>
  <c r="H154" i="1"/>
  <c r="G154" i="1"/>
  <c r="N147" i="1"/>
  <c r="L147" i="1"/>
  <c r="J147" i="1"/>
  <c r="H147" i="1"/>
  <c r="N140" i="1"/>
  <c r="L140" i="1"/>
  <c r="H140" i="1"/>
  <c r="G140" i="1"/>
  <c r="N133" i="1"/>
  <c r="M133" i="1"/>
  <c r="L133" i="1"/>
  <c r="H133" i="1"/>
  <c r="G133" i="1"/>
  <c r="N126" i="1"/>
  <c r="M126" i="1"/>
  <c r="L126" i="1"/>
  <c r="K126" i="1"/>
  <c r="J126" i="1"/>
  <c r="I126" i="1"/>
  <c r="H126" i="1"/>
  <c r="G126" i="1"/>
  <c r="N119" i="1"/>
  <c r="M119" i="1"/>
  <c r="H119" i="1"/>
  <c r="G119" i="1"/>
  <c r="G216" i="1"/>
  <c r="H216" i="1"/>
  <c r="I216" i="1"/>
  <c r="J216" i="1"/>
  <c r="K216" i="1"/>
  <c r="L216" i="1"/>
  <c r="M216" i="1"/>
  <c r="N216" i="1"/>
  <c r="O216" i="1"/>
  <c r="P216" i="1"/>
  <c r="G374" i="1"/>
  <c r="M374" i="1"/>
  <c r="Q374" i="1"/>
  <c r="M367" i="1"/>
  <c r="K367" i="1"/>
  <c r="G367" i="1"/>
  <c r="G360" i="1"/>
  <c r="H360" i="1"/>
  <c r="M360" i="1"/>
  <c r="N360" i="1"/>
  <c r="G352" i="1"/>
  <c r="K352" i="1"/>
  <c r="M352" i="1"/>
  <c r="Q352" i="1"/>
  <c r="H374" i="1"/>
  <c r="N374" i="1"/>
  <c r="R374" i="1"/>
  <c r="H367" i="1"/>
  <c r="L367" i="1"/>
  <c r="N367" i="1"/>
  <c r="H352" i="1"/>
  <c r="L352" i="1"/>
  <c r="N352" i="1"/>
  <c r="R352" i="1"/>
  <c r="G291" i="1" l="1"/>
  <c r="K291" i="1"/>
  <c r="M291" i="1"/>
  <c r="G336" i="1"/>
  <c r="H336" i="1"/>
  <c r="K336" i="1"/>
  <c r="L336" i="1"/>
  <c r="M336" i="1"/>
  <c r="N336" i="1"/>
  <c r="N324" i="1"/>
  <c r="H316" i="1"/>
  <c r="N316" i="1"/>
  <c r="H310" i="1"/>
  <c r="M310" i="1"/>
  <c r="N310" i="1"/>
  <c r="G304" i="1"/>
  <c r="H304" i="1"/>
  <c r="K304" i="1"/>
  <c r="L304" i="1"/>
  <c r="N304" i="1"/>
  <c r="N298" i="1"/>
  <c r="L298" i="1"/>
  <c r="H298" i="1"/>
  <c r="N425" i="1"/>
  <c r="H425" i="1"/>
  <c r="N418" i="1"/>
  <c r="H418" i="1"/>
  <c r="N396" i="1"/>
  <c r="H396" i="1"/>
  <c r="N40" i="1"/>
  <c r="H40" i="1"/>
  <c r="N57" i="1"/>
  <c r="H57" i="1"/>
  <c r="N62" i="1"/>
  <c r="H62" i="1"/>
  <c r="N68" i="1"/>
  <c r="H68" i="1"/>
  <c r="M85" i="1"/>
  <c r="N78" i="1"/>
  <c r="M78" i="1"/>
  <c r="G78" i="1"/>
  <c r="H78" i="1"/>
  <c r="M396" i="1"/>
  <c r="G396" i="1"/>
  <c r="K324" i="1" l="1"/>
  <c r="M324" i="1" l="1"/>
  <c r="G266" i="1" l="1"/>
  <c r="G267" i="1"/>
  <c r="G272" i="1" l="1"/>
  <c r="M441" i="1" l="1"/>
  <c r="K441" i="1"/>
  <c r="G441" i="1"/>
  <c r="M411" i="1" l="1"/>
  <c r="K411" i="1"/>
  <c r="G411" i="1"/>
  <c r="M104" i="1"/>
  <c r="G104" i="1"/>
  <c r="G224" i="1"/>
  <c r="H183" i="1"/>
  <c r="H182" i="1"/>
  <c r="H193" i="1" s="1"/>
</calcChain>
</file>

<file path=xl/sharedStrings.xml><?xml version="1.0" encoding="utf-8"?>
<sst xmlns="http://schemas.openxmlformats.org/spreadsheetml/2006/main" count="551" uniqueCount="265">
  <si>
    <t>РЕЕСТР</t>
  </si>
  <si>
    <t>№ п/п</t>
  </si>
  <si>
    <t>Наименование муниципальной программы</t>
  </si>
  <si>
    <t>Сроки реализации муниципальной программы</t>
  </si>
  <si>
    <t>Администратор программы</t>
  </si>
  <si>
    <t>Сосотояние программы (действует,завершена,приостановлена,продлена)</t>
  </si>
  <si>
    <t>Объем финансирования (тыс.рублей)</t>
  </si>
  <si>
    <t>годы реализации муниципальной программы</t>
  </si>
  <si>
    <t xml:space="preserve">Общий объем </t>
  </si>
  <si>
    <t>план</t>
  </si>
  <si>
    <t>факт</t>
  </si>
  <si>
    <t>Федеральный бюджет</t>
  </si>
  <si>
    <t>Областной бюджет</t>
  </si>
  <si>
    <t>Местный бюджет</t>
  </si>
  <si>
    <t>Внебюджетные источники</t>
  </si>
  <si>
    <t>1.</t>
  </si>
  <si>
    <t>Номер,дата,наименованеие документа, которым утверждена муниципальная программа ( в т.ч. о внесении изменений)</t>
  </si>
  <si>
    <t>действует</t>
  </si>
  <si>
    <t>Всего:</t>
  </si>
  <si>
    <t>3.</t>
  </si>
  <si>
    <t>4.</t>
  </si>
  <si>
    <t>Администрация муниципального образования "Ельнинский район" Смоленской области</t>
  </si>
  <si>
    <t>5.</t>
  </si>
  <si>
    <t>Муниципальное казенное транспортное учреждение Администрации муниципального образования "Ельнинский район" Смоленской области "Авто"</t>
  </si>
  <si>
    <t>6.</t>
  </si>
  <si>
    <t>7.</t>
  </si>
  <si>
    <t>8.</t>
  </si>
  <si>
    <t>2014-2020</t>
  </si>
  <si>
    <t>в т.ч.</t>
  </si>
  <si>
    <t>Итого по п/п:</t>
  </si>
  <si>
    <t>Муниципальное бюджетное учреждение "Редакция телевизионного и радиовещательного центра муниципального образования "Ельнинский район" Смоленской области</t>
  </si>
  <si>
    <t>Подпрограмма "Обеспечение безопасности дорожного движения на территории и муниципального образования "Ельнинский район" Смоленской области"</t>
  </si>
  <si>
    <t>Отдел образования Администрации муниципального образования "Ельнинский район" Смоленской области</t>
  </si>
  <si>
    <t>Сектор предупрежедния и ликвидации чрезвычайных ситуаций Администрации муниципального образования "Ельнинский район" Смоленской области</t>
  </si>
  <si>
    <t>Финансовое управление Администрации муниципального образования "Ельнинский район" Смоленской области</t>
  </si>
  <si>
    <t>Средства бюджета сельского поселения</t>
  </si>
  <si>
    <t>2015-2020</t>
  </si>
  <si>
    <t>2018-2020</t>
  </si>
  <si>
    <t>Подпрограмма "Энергосбережение и повышение энергетической эффективности в Ельнинском районе Смоленской области"</t>
  </si>
  <si>
    <t>2016-2020</t>
  </si>
  <si>
    <t xml:space="preserve"> Подпрограмма "Развитие использования возобновляемых источников энергии"</t>
  </si>
  <si>
    <t>2.</t>
  </si>
  <si>
    <t>21.1.</t>
  </si>
  <si>
    <t>21.2.</t>
  </si>
  <si>
    <t>21.3.</t>
  </si>
  <si>
    <t>23.1.</t>
  </si>
  <si>
    <t>23.2.</t>
  </si>
  <si>
    <t>23.3.</t>
  </si>
  <si>
    <t xml:space="preserve"> </t>
  </si>
  <si>
    <t>Отдел жилищно-коммунального и городского  хозяйства  Администрации муниципального образования "Ельнинский район" Смоленской области</t>
  </si>
  <si>
    <t>Отдел жилищно-коммунального  и городского хозяйства  Администрации муниципального образования "Ельнинский район" Смоленской области</t>
  </si>
  <si>
    <t>Отдел жилищно-коммунального  и городского хозяйства Администрации муниципального образования "Ельнинский район" Смоленской области</t>
  </si>
  <si>
    <t>ЕЛЬНИНСКОЕ ГОРОДСКОЕ ПОСЕЛЕНИЕ ЕЛЬНИНСКОГО РАЙОНА СМОЛЕНСКОЙ ОБЛАСТИ</t>
  </si>
  <si>
    <t>Дополнительные источники финансирования</t>
  </si>
  <si>
    <t>Муниципальный дорожный фонд</t>
  </si>
  <si>
    <t>2014-2043</t>
  </si>
  <si>
    <t>Средства собственников помещений в МКД</t>
  </si>
  <si>
    <t xml:space="preserve">план </t>
  </si>
  <si>
    <t>Средства Фонда капитального строительства</t>
  </si>
  <si>
    <t>Ельнинская районная общественная организация ветеранов (пенсионеров) войны, труда, вооруженных Сил и павоохранительных органов</t>
  </si>
  <si>
    <t>Средства бюджета Ельнинского городского поселения Ельнинского района Смоленской области</t>
  </si>
  <si>
    <t>За счет спецнадбавки</t>
  </si>
  <si>
    <t>2018-2022</t>
  </si>
  <si>
    <t>Сектор организационной и кадровой работы Администрации муниципального образования "Ельнинский район" Смоленской области</t>
  </si>
  <si>
    <t>Сектор информационной  работы Администрации муниципального образования "Ельнинский район" Смоленской области</t>
  </si>
  <si>
    <t>Отдел жилищно- коммунального и городского хозяйства Администрации муниципального образования "Ельнинский район" Смоленкой области</t>
  </si>
  <si>
    <t>Постановление Администрации муниципального образования "Ельнинский район" Смоленской области от 13.02.2015 №81 ( с изм от 08.07.2015 №263, от 13.08.2015 №287 , от 08.02.2016 №93, от 01.11.2016 №1090, от 21.12.2016 №1241, от 29.12.2017 №936)</t>
  </si>
  <si>
    <t>Постановление Администрации муниципального образования "Ельнинский район" Смоленской области от 20.10.2015 №374 ( с изм от 18.02.2016 № 107, от 12.05.2017 №385, от  08.02.2018 №120, от 16.03.2018 №199)</t>
  </si>
  <si>
    <t>Муниципальная программа "Комплексные меры противодействия незаконному обороту наркотиков в муниципальном образовании "Ельнинский район" Смоленской области"</t>
  </si>
  <si>
    <t xml:space="preserve">Муниципальная программа "Организация автотранспортного обслуживания и хозяйственного обеспечения деятельности органов местного самоуправления муниципального образования "Ельнинский район" Смоленской области" </t>
  </si>
  <si>
    <t>Муниципальная программа "Реализация молодежной политики в муниципальном образовании "Ельнинский район" Смоленской области"</t>
  </si>
  <si>
    <t>Муниципальная программа "Развитие туризма в муниципальном образовании "Ельнинский район" Смоленской области"</t>
  </si>
  <si>
    <t>Муниципальная программа "Развитие физической культуры и спорта в муниципальном образовании "Ельнинский район" Смоленской области"</t>
  </si>
  <si>
    <t>Архивный отдел Администрации муниципального образования "Ельнинский район" Смоленской области</t>
  </si>
  <si>
    <t>Муниципальная программа "Развитие культуры в муниципальном образовании "Ельнинский район" Смоленской области"</t>
  </si>
  <si>
    <t>Муниципальная программа "Энергоэффективность и развитие энергетики в Ельнинском районе Смоленской области"</t>
  </si>
  <si>
    <t>Муниципальная программа "Демографическое развитие муниципального образования  "Ельнинский район"  Смоленской области"</t>
  </si>
  <si>
    <t>Муниципальная программа "Управление имуществом и земельными ресурсами муниципального образования "Ельнинский район" Смоленской области"</t>
  </si>
  <si>
    <t>Муниципальная программа "Доступная среда в Ельнинском районе Смоленской области "</t>
  </si>
  <si>
    <t>Муниципальная программа "Формирование современной городской среды на территории Ельнинского городского поселения Ельнинского района Смоленской области"</t>
  </si>
  <si>
    <t>Муниципальная программа "Ельня-город воинской славы"</t>
  </si>
  <si>
    <t>Постановление Администрации муниципального образования "Ельнинский район" Смоленской области  от 24.05.2018 №368 (с изм. от 04.12.2018 №768)</t>
  </si>
  <si>
    <t>Муниципальная программа "Создание условий для обеспечения безопасного движения пешеходов на территории Ельнинского городского поселения Ельнинского района Смоленской области"</t>
  </si>
  <si>
    <t>2014-2021</t>
  </si>
  <si>
    <t>2018-2021</t>
  </si>
  <si>
    <t>2015-2021</t>
  </si>
  <si>
    <t>Постановление Администрации муниципального образования "Ельнинский район" Смоленской области от09.12.2013 №738 (с изм. от 24.12.2013 №810, от 22.09.2014 №639, от 06.11.2014 №731, от 09.12.2014 №797, от 17.02.2015 №94, от 23.06.2015 №247, от 26.11.2015 №486, от 05.02.2016 № 84, от 13.09.2016 №919, от 21.02.2017 №170, от 22.01.2018 №40, от 21.02.2019 №118)</t>
  </si>
  <si>
    <t>Отдел культуры и спорта Администрации муниципального образования "Ельнинский район" Смоленской области</t>
  </si>
  <si>
    <t>8.1</t>
  </si>
  <si>
    <t>Подпрограмма "Подготовка спортивного резерва" муниципальной программы "Развитие физической культуры и спорта в муниципальном образовании "Ельнинский район" Смоленской области"</t>
  </si>
  <si>
    <t>2018-2024</t>
  </si>
  <si>
    <t>Постановление Администрации муниципального образования "Ельнинский район" Смоленской области от 18.12.2013 №785 (с изм. от 31.12.2013 №851, от 16.09.2014 №629, от 05.02.2015 №55,  от 03.06.2015 №231, от 03.07.2015 №259, от 19.11.2015 №455, от  19.02.2016 №110, от 05.09.2016 №877, от 27.10.2017 №754, от 11.07.2018 №483, от 15.02.2019 №108)</t>
  </si>
  <si>
    <t>2019-2024</t>
  </si>
  <si>
    <t>Муниципальная программа "Патриотическое воспитание граждан муниципального образования "Ельнинский район" Смоленской области"</t>
  </si>
  <si>
    <t>Постановление Администрации муниципального образования "Ельнинский район" Смоленской области от 02.08.2016 №791 ( с изм от 09.12.2016 №1206, от28.02.2018 №168, от 22.07.2019 №458)</t>
  </si>
  <si>
    <t>Постановление Администрации муниципального образования "Ельнинский район" Смоленской области от 09.02.2015 №60 ( с изм от 25.05.2015 №218, от 26.06.2015 №253, от 10.12.2015 №553 , от 23.05.2016 № 521, от 19.12.2016 №1233, от 29.12.2017  №935,от 16.03.2018 №203, от 23.04.2018 №294, от 11.12.2019 №740)</t>
  </si>
  <si>
    <t>Муниципальная программа "Комплексное 
развитие транспортной инфраструктуры Ельнинского городского поселения Ельнинского района Смоленской области"</t>
  </si>
  <si>
    <t xml:space="preserve">Постановление Администрации 
муниципального образования "Ельнинский район" Смоленской области от 27.12.2019 №770 </t>
  </si>
  <si>
    <t>2020-2030</t>
  </si>
  <si>
    <t>Администрация 
муниципального образования "Ельнинский район" Смоленской области</t>
  </si>
  <si>
    <t>2025-2030</t>
  </si>
  <si>
    <t>Муниципальная программа "Создание условий  для эффективного муниципального управления в муниципальном образовании "Ельнинский район" Смоленской области"</t>
  </si>
  <si>
    <t>Подпрограмма "Управление в сфере образования" муниципальной программы "Развитие системы образования муниципального образования "Ельнинский район" Смоленской области"</t>
  </si>
  <si>
    <t>Муниципальная программа "Развитие системы образования муниципального образования "Ельнинский район" Смоленской области"</t>
  </si>
  <si>
    <t>Подпрограмма "Дошкольное образование" муниципальной программы "Развитие системы образования муниципального образования "Ельнинский район" Смоленской области"</t>
  </si>
  <si>
    <t>Подпрограмма "Общее образование" муниципальной программы "Развитие системы образования муниципального образования "Ельнинский район" Смоленской области"</t>
  </si>
  <si>
    <t>Подпрограмма "Дополнительное образование детей" муниципальной программы "Развитие системы образования муниципального образования "Ельнинский район" Смоленской области"</t>
  </si>
  <si>
    <t>Постановление Администрации
 муниципального образования "Ельнинский район" Смоленской области  от 15.10.2019 №613 (с изм. от 22.01.2020 №22)</t>
  </si>
  <si>
    <t>Муниципальная программа "Противодействие коррупции в муниципальном образовании "Ельнинский район" Смоленской области"</t>
  </si>
  <si>
    <t>Муниципальная программа "Подготовка кадров для  органов местного самоуправления "Ельнинский район" Смоленской области"</t>
  </si>
  <si>
    <t>Сектор  организационной и кадровой работы Администрации муниципального образования "Ельнинский район" Смоленской области</t>
  </si>
  <si>
    <t>Муниципальная программа "Развитие сельского хозяйства в Ельнинском районе Смоленской области"</t>
  </si>
  <si>
    <t>Сектор по вопросам сельского хозяйства Администрации муниципального образования "Ельнинский район" Смоленской области</t>
  </si>
  <si>
    <t>Муниципальная программа "Обеспечение сохранности документов Архивного фонда РФ в муниципальном образовании "Ельнинский район" Смоленской област"</t>
  </si>
  <si>
    <t>Отдел культуры и спорта Администрации  муниципального образования "Ельнинский район" Смоленской области</t>
  </si>
  <si>
    <t>Подпрограмма "Организация культурно-досугового обслуживания населения муниципального образования "Ельнинский район" Смоленской области"муниципальной программы "Развитие культуры в муниципальном образовании "Ельнинский район" Смоленской области"</t>
  </si>
  <si>
    <t>Подпрограмма "Организация устойчивого функционирования и развития культурно-досуговых учреждений муниципального образования "Ельнинский район" Смоленской области" муниципальной программы "Развитие культуры в муниципальном образовании "Ельнинский район" Смоленской области"</t>
  </si>
  <si>
    <t>Подпрограмма "Развитие творческого потенциала в школах дополнительного образования детей муниципального образования "Ельнинский район" Смоленской области"  муниципальной программы "Развитие культуры в муниципальном образовании "Ельнинский район" Смоленской области"</t>
  </si>
  <si>
    <t>Подпрограмма "Развитие краеведения как основы формирования благоприятной культурной среды Ельнинского района Смоленской области"  муниципальной программы "Развитие культуры в муниципальном образовании "Ельнинский район" Смоленской области"</t>
  </si>
  <si>
    <t>Подпрограмма "Организация библиотечного обслуживания населения библиотеками муниципального бюджетного учреждения культуры "Ельнинская межпоселенческая централизованная библиотечная система" муниципального образования "Ельнинский район" Смоленской области" муниципальной программы "Развитие культуры в муниципальном образовании "Ельнинский район" Смоленской области"</t>
  </si>
  <si>
    <t>Подпрограмма "Оборудование автоматической пожарной сигнализации учреждений культуры муниципального образования "Ельнинский район" Смоленской области" муниципальной программы "Развитие культуры в муниципальном образовании "Ельнинский район" Смоленской области"</t>
  </si>
  <si>
    <t>Подпрограмма "Улучшение условий и охраны труда в учреждениях культуры муниципального образования "Ельнинский район" Смоленской области" муниципальной программы "Развитие культуры" в муниципальном образовании "Ельнинский район" Смоленской области"</t>
  </si>
  <si>
    <t>Подпрограмма "Организация деятельности муниципального казенного учреждения "Централизованная бухгалтерия учрежедний культуры Ельнинского района Смоленской области"  муниципальной программы "Развитие культуры в муниципальном образовании "Ельнинский район" Смоленской области"</t>
  </si>
  <si>
    <t>Муниципальная программа "Организация деятельности муниципального казенного учреждения "Централизованная бухгалтерия учреждений образования и других учреждений"  Ельнинского района Смоленской области"</t>
  </si>
  <si>
    <t>Муниципальное казенное учреждение "Централизованная бухгалтерия учреждений образования и других учреждений" Ельнинского района Смоленской области</t>
  </si>
  <si>
    <t>Муниципальная программа "Развитие телерадиовещания на территории муниципального образования "Ельнинский район" Смоленской области"</t>
  </si>
  <si>
    <t>Муниципальная программа "Совершенствование мобилизационной подготовки муниципального образования "Ельнинский район" Смоленской области"</t>
  </si>
  <si>
    <t>Муниципальная программа "О мерах по противодействию терроризму и экстремизму на территории муниципального образования "Ельнинский район" Смоленской области"</t>
  </si>
  <si>
    <t>Муниципальная программа "Обеспечение жильем молодых семей муниципального образования "Ельнинский район" Смоленской области"</t>
  </si>
  <si>
    <t>Муниципальная программа "Обеспечение безопасности гидротехнических сооружений на территории муниципального образования "Ельнинский район" Смоленской области"</t>
  </si>
  <si>
    <t>Муниципальная программа "Развитие субъектов малого и среднего предпринимательства в муниципальном образовании "Ельнинский район" Смоленской области"</t>
  </si>
  <si>
    <t>Муниципальная программа "Развитие дорожно-транспортного комплекса муниципального образования "Ельнинский район" Смоленской области"</t>
  </si>
  <si>
    <t>Подпрограмма "Создание условий для обеспечения транспортного обслуживания населения автомобильным транспортом на пригородных внутри муниципальных маршрутах на территории муниципального образования "Ельнинский район" Смоленской области"</t>
  </si>
  <si>
    <t>Подпрограмма "Капитальный ремонт и содержание автомобильных дорог общего пользования местного значения муниципального образования "Ельнинский район" Смоленской области"</t>
  </si>
  <si>
    <t>Подпрограмма "Безопасность образовательных учреждений" муниципальной программы "Развитие системы образования муниципального образования "Ельнинский район" Смоленской области"</t>
  </si>
  <si>
    <t>Подпрограмма "Здоровый ребенок" муниципальной программы "Развитие системы образования муниципального образования "Ельнинский район" Смоленской области"</t>
  </si>
  <si>
    <t>Подпрограмма "Одаренные дети" муниципальной программы "Развитие системы образования муниципального образования "Ельнинский район" Смоленской области"</t>
  </si>
  <si>
    <t>Муниципальная программа "Эффективное управление финансами и муниципальным долгом муниципального образования "Ельнинский район" Смоленской области"</t>
  </si>
  <si>
    <t>Подпрограмма "Управление муниципальным долгом муниципального образования "Ельнинский район" Смоленской области" муниципальной программы "Эффективное управление финансами и муниципальным долгом муниципального образования "Ельнинский район" Смоленской области"</t>
  </si>
  <si>
    <t>Подпрограмма "Поддержание устойчивого исполнения бюджетов поселений муниципального образования "Ельнинский район" Смоленской области" муниципальной программы "Эффективное управление финансами и муниципальным долгом муниципального образования "Ельнинский район" Смоленской области"</t>
  </si>
  <si>
    <t>Обеспечивающая подпрограмма "Нормативно-методическое обеспечение и организация бюджетного процесса"  муниципальной программы "Эффективное управление финансами и муниципальным долгом муниципального образования "Ельнинский район" Смоленской области"</t>
  </si>
  <si>
    <t>Муниципальная программа "Развитие бытового обслуживания населения в муниципальном образовании "Ельнинский район" Смоленской области"</t>
  </si>
  <si>
    <t>Муниципальное предприятие 
бытового обслуживания населения "Рембыттехника"</t>
  </si>
  <si>
    <t>Отдел экономического развития, прогнозирования, имущественных и земельных отношений Администрации муниципального образования "Ельнинский район" Смоленской области</t>
  </si>
  <si>
    <t>Муниципальная программа "Комплексные меры по профилактике правонарушений и усилению борьбы с преступностью в муниципальном образовании "Ельнинский район" Смоленской области"</t>
  </si>
  <si>
    <t>Общественная организация- Ельнинская районная организация Смоленской областной  организации Всероссийского общества инвалидов</t>
  </si>
  <si>
    <t>Муниципальная программа "Поддержка общественной организации ветеранов (пенсионеров) войны, труда, вооруженных Сил и правоохранительных органов в муниципальном образовании "Ельнинский район" Смоленской облати"</t>
  </si>
  <si>
    <t>Муниципальная программа "Улучшение условий и  охраны труда в Администрации муниципального образования "Ельнинский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</si>
  <si>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"Ельнинский район" Смоленской области"</t>
  </si>
  <si>
    <t>Муниципальная программа "Развитие Сектора предупреждения и ликвидации чрезвычайных ситуаций Администрации муниципального образования "Ельнинский район" Смоленской области"</t>
  </si>
  <si>
    <t>Муниципальная программа "Создание условий для осуществления градостроительной деятельности на территории муниципального образования "Ельнинский район" Смоленской области"</t>
  </si>
  <si>
    <t>Муниципальная программв "Развитие 
добровольчества (волонтерства) в муниципальном образовании "Ельнинский район" Смоленской области"</t>
  </si>
  <si>
    <t>Муниципальная программа "Создание условий для предоставления гарантий по выплате пенсий за выслугу лет муниципальным служащим муниципального образования "Ельнинский район" Смоленской области"</t>
  </si>
  <si>
    <t>Муниципальная программа "Формирование законопослушного поведения участников дорожного движения на территории муниципального образования "Ельнинскеий район" Смоленской области"</t>
  </si>
  <si>
    <t>Муниципальная программа "Ремонт автомобильных дорог общего пользования Ельнинского городского поселения Ельнинского района Смоленской области"</t>
  </si>
  <si>
    <t>Муниципальная программа "Капитальный ремонт общего имущества в многоквартирных домах Ельнинского городского поселения Ельнинского района Смоленской области"</t>
  </si>
  <si>
    <t>Муниципальная программа  "Развитие дорожно-транспортного комплекса Ельнинского городского поселения Ельнинского района Смоленской области"</t>
  </si>
  <si>
    <t>Обеспечивающая подпрограмма "Управление в сфере культуры и спорта" муниципальной программы "Развитие культуры в муниципальном образовании "Ельнинский район" Смоленской области"</t>
  </si>
  <si>
    <t>Муниципальная программа "Комплексное 
развитие социальной инфраструктуры муниципального образования Ельнинского городского поселения Ельнинского района Смоленской области"</t>
  </si>
  <si>
    <t>2020-2028</t>
  </si>
  <si>
    <t>Отдел жилищно-
 коммунального и городского хозяйства Администрации муниципального образования "Ельнинский район" Смоленкой области</t>
  </si>
  <si>
    <t>Постановление Администрации 
муниципального образования 
"Ельнинский район" Смоленской области от 25.06.2020 № 284 (с изм. от 03.08.2020 №347, от 15.09.2020 № 442, от 30.09.2020 №457, от 01.10.2020 № 460, от 17.11.2020 №557)</t>
  </si>
  <si>
    <t xml:space="preserve">Постановление Администрации муниципального образования "Ельнинский район" Смоленской области от 10.12.2013 №744 (с изм от 16.01.2015 №6, 05.02.2015 №56, от 03.03.2015 №132, от 08.11.2016 №1108, от 16.12.2016 №1227, от 20.03.2017 №263, от 11.07.2018 №482, от 13.03.2019 №175, от 14.12.2020 № 682) </t>
  </si>
  <si>
    <t xml:space="preserve">Постановление Администрации муниципального образования "Ельнинский район" Смоленской области от 04.12.2013 №712 (с изм. от 09.12.2014 №798, от 10.02.2015 №68, от 19.11.2015 №458, от 21.12.2015 №599, от 28.12.2016 №1291, от 09.04.2018 №253, от 08.05.2019 № 270, от 13.05.2020 №194, от 23.12.2020 №714) </t>
  </si>
  <si>
    <t>Муниципальная программа "Поддержка деятельности Общественной организации - Ельнинской районной организации Смоленской областной общественной организации Общероссийской общественной организации "Всероссийское общество инвалидов" для обеспечения инвалидам условий доступности объектов и услуг по оказанию помощи в реализации всех прав в основных сферах жизнедеятельности в муниципальном образовании "Ельнинский район" Смоленской области"</t>
  </si>
  <si>
    <t>2016-2024</t>
  </si>
  <si>
    <t>Постановление Администрации муниципального образования "Ельнинский район" Смоленской области от 09.12.2013 №740 (с изм. от 03.09.2014 №606, от 19.09.2014 №636, от 04.03.2015 №135, от 13.04.2015 №182, от 26.10.2015 №385, от 31.12.2015 №673 , от 26.04.2016 № 420, от 16.11.2016 №1128, от 28.12.2016 №1295, от 20.01.2017 №41, от 11.09.2017 №631, от 16.01.2018 №28, от 17.08.2018 №562, от 02.04.2019 №220, от 22.01.2020 №23, от 15.01.2021 №16)</t>
  </si>
  <si>
    <t>2018-2023</t>
  </si>
  <si>
    <t>Муниципальная программа "Управление имуществом и земельными ресурсами  Ельнинского городского поселения Ельнинского района Смоленской области"</t>
  </si>
  <si>
    <t>2021-2025</t>
  </si>
  <si>
    <t>Муниципальная программа "Газификация населенных пунктов муниципального образования "Ельнинский район" Смоленской области"</t>
  </si>
  <si>
    <t>2021-2023</t>
  </si>
  <si>
    <t>Постановление Администрации муниципального образования "Ельнинский район" Смоленской области от 23.03.2021 № 197 (с изм. от 25.05.2021 №324)</t>
  </si>
  <si>
    <t>2022-2026</t>
  </si>
  <si>
    <t>Муниципальная программа "Укрепление общественного здоровья на территории муниципального образования "Ельнинский район" Смоленской области"</t>
  </si>
  <si>
    <t>Постановление Администрации
 муниципального образования "Ельнинский район" Смоленской области  от 21.10.2021 № 628</t>
  </si>
  <si>
    <t>Муниципальная программа "Переселение граждан
 из аварийного жилищного фонда Ельнинского городского поселения Ельнинского района Смоленской области"</t>
  </si>
  <si>
    <t>2022-2023</t>
  </si>
  <si>
    <t>Отдел жилищно-коммунального
  и городского хозяйства  Администрации муниципального образования "Ельнинский район" Смоленской области</t>
  </si>
  <si>
    <t>Постановление Администрации муниципального образования "Ельнинский район" Смоленской области " от 31.12.2014 №874 ( с изм от 05.02.2015 №54, от 12.04.2017 №321, от 17.01.2018 №30, от 09.10.2017 №698, от 01.03.2019 №144, от 26.07.2019 №471, от 07.07.2021 №441, от 28.07.2021 №469, от 23.11.2021 №678)</t>
  </si>
  <si>
    <t>2014-2024</t>
  </si>
  <si>
    <t>Постановление Администрации муниципального образования "Ельнинский район" Смоленской области от 02.03.2017 № 186 ( с изм. от 26.12.2017 №926, от 18.02.2019 №110, от 24.12.2019 № 769, от 30.01.2020 №38, от 29.12.2020 №729, от 30.12.2021 № 796)</t>
  </si>
  <si>
    <t>2017-2022</t>
  </si>
  <si>
    <t>Постановление Администрации муниципального образования "Ельнинский район" Смоленской области от 08.12.2016 №1200 ( с изм от 02.03.2017 №185, от 27.09.2017 №668, от 08.02.2018 №119, от 20.02.2018 №153, от 09.10.2018 №673, от 28.12.2018 №830, от 20.02.2019 №117, от 29.11.2019 №716, от 30.12.2019 №777, от 31.01.2020 №39, №728 от 29.12.2020, от 30.12.2021 №797)</t>
  </si>
  <si>
    <t xml:space="preserve">Постановление Администрации муниципального образования "Ельнинский район" Смоленской области от 04.12.2013 № 716 (с изм.от 06.10.2014 №662, от 31.12.2014 №873, от 19.02.2015 №100, 10.12.2015 №552, от 15.02.2016 № 94, от 29.12.2016 №1302, от 29.12.2017 № 930, от 21.08.2018 № 565, от 30.10.2018 №712, от 02.12.2019 №718, от 31.12.2019 №794, от 19.01.2021 №25, от 30.12.2021 №79)      </t>
  </si>
  <si>
    <t>1 этап: 2014-2018
2 этап: 2019-2022</t>
  </si>
  <si>
    <t>2015-2022</t>
  </si>
  <si>
    <t>1 этан: 2014-2018
2 этап: 2019-2022</t>
  </si>
  <si>
    <t>1 этап: 2013-2021
2 этап: 2022-2026</t>
  </si>
  <si>
    <t>1 этап: 2015-2018
2 этап 2019-2022</t>
  </si>
  <si>
    <t>Постановление Администрации муниципального образования "Ельнинский район" Смоленской области от13.03.2015 №156 ( с изм от 05.10.2015 №325, от 16.11.2015 № 435,  от 20.01.2016 №25, от 20.01.2017 №39, от 11.01.2018 №13, от 22.01.2020 №24, от 14.01.2021 №12, от 17.01.2022 №31)</t>
  </si>
  <si>
    <t>Муниципальная программа "Создание мест
 (площадок) накопления ТКО и приобретение контейнеров (бункеров) для накопления ТКО на территории Ельнинского городского поселения Ельнинского района Смоленской области"</t>
  </si>
  <si>
    <t>2022-2024</t>
  </si>
  <si>
    <t>Постановление Администрации муниципального образования "Ельнинский район" Смоленской области от 29.12.2017 № 925 (с изм. от 12.02.2019 № 95, от 24.01.2020 № 28, от 01.03.2021 № 150, от 19.01.2022 №37)</t>
  </si>
  <si>
    <t>Постановление Администрации муниципального образования "Ельнинский район" Смоленской области от 25.12.2017 №908 (с изм от 10.07.2018 №475, от 28.02.2019 №140, от 08.10.2019 № 605, от 05.12.2019 №730, от 29.12.2020 №734, от 21.01.2022 №46)</t>
  </si>
  <si>
    <t>Постановление Администрации муниципального образования "Ельнинский район" Смоленской области " от 08.05.2015 №198 (с изм от  16.02.2016 №106, от 04.07.2016 №678, от 26.01.2017 №59, от 12.02.2018 №128, от 09.04.2019 №235, от 12.02.2020 №68, от 22.03.2021 №195, от 25.01.2022 №55)</t>
  </si>
  <si>
    <t>Постановление Администрации муниципального образования "Ельнинский район" Смоленской области от 10.12.2013 №743 (с изм. от 19.03.2014 №229, 23.01.2015 №20, от  30.06.2015 №255, от 11.09.2015 №305, от 04.12.2015  №518, от 31.12.2015  № 641, от 30.12.2016 №1305, от 07.02.2018 №116, от 12.10.2018 №683, от 12.03.2019 №170, от 27.01.2020 №37, от 19.01.2021 №22, от 31.01.2022 №57)</t>
  </si>
  <si>
    <t>1 этап: 2014-2016
2 этап: 2017-2024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</si>
  <si>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</si>
  <si>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</si>
  <si>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</si>
  <si>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</si>
  <si>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</si>
  <si>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</si>
  <si>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</si>
  <si>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</si>
  <si>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</si>
  <si>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19.1</t>
  </si>
  <si>
    <t>19.2</t>
  </si>
  <si>
    <t>19.3</t>
  </si>
  <si>
    <t>20.1</t>
  </si>
  <si>
    <t>20.2</t>
  </si>
  <si>
    <t>21.4.</t>
  </si>
  <si>
    <t>21.5.</t>
  </si>
  <si>
    <t>21.6.</t>
  </si>
  <si>
    <t>21.7</t>
  </si>
  <si>
    <t>10</t>
  </si>
  <si>
    <t>Муниципальная программа "Программа 
комплексного развития систем коммунальной инфрастуктуры Ельнинского городского поселения Ельнинского района  Смоленской области нга период до 2030 года"</t>
  </si>
  <si>
    <t>Отдел жилищно-
коммунального  и городского хозяйства  Администрации муниципального образования "Ельнинский район" Смоленской области</t>
  </si>
  <si>
    <t>Муниципальная программа "Комплексное
 развитие Ельнинского городского поселения Ельнинского района Смоленской области"</t>
  </si>
  <si>
    <t>2021-2024</t>
  </si>
  <si>
    <t>Постановление Администрации муниципального образования "Ельнинский район" Смоленской области от 29.12.2021 №785</t>
  </si>
  <si>
    <t>2020-2024</t>
  </si>
  <si>
    <t xml:space="preserve">Постановление Администрации муниципального образования "Ельнинский район" Смоленской области от 01.12.2017 №838 (с изм. от 12.02.2019 № 96, от 21.01.2020 №20, от 23.10.2020 №507, от 03.12.2020 №611, от 09.12.2020 № 640, от 14.01.2021 №9, от 27.09.2021 №585, от 18.02.2022 №99) </t>
  </si>
  <si>
    <t>Постановление Администрации муниципального образования "Ельнинский район" Смоленской области от 04.12.2013 №714 (с изм. от 21.10.2014 №708, от 09.02.2015 №58, от 13.03.2015 №164, от 21.03.2016 №241, от 28.02.2017 №180, от 29.01.2018 №67, от 05.03.2019 №152, от 29.04.2019 №261, от 16.05.2019 №287, от 13.12.2019 №749, от 21.04.2021 №265, от 22.02.2022 №113)</t>
  </si>
  <si>
    <t>Постановление Администрации муниципального образования "Ельнинский район" Смоленской области от 04.12.2013 №719 ( с изм от 02.04.2015 № 171, от 03.07.2015 №260, от 31.12.2015 №671, 22.01.2016 №44, от 17.01.2017 №21, от 22.09.2017 №666, от 18.01.2018 № 34, от 31.01.2020 №40, от 09.02.2021 №99, от 24.02.2022 №115 )</t>
  </si>
  <si>
    <t>1 этап: 2014-2017
2 этап: 2018-2022</t>
  </si>
  <si>
    <t>Утратило силу 
Постановление от 03.03.2022 № 144</t>
  </si>
  <si>
    <t>Муниципальная программа "Укрепление общественного здоровья на территории муниципального образования "Ельнинский район" Смоленской области на 2022-2026 годы"</t>
  </si>
  <si>
    <t>Постановление Администрации
 муниципального образования "Ельнинский район" Смоленской области  от 03.03.2022 № 144</t>
  </si>
  <si>
    <t>Постановление Администрации муниципального образования "Ельнинский район" Смоленской области от 12.12.2013 №755 (с изм от 27.06.2014 №488, 24.07.2014 №545, от 16.10.2014  №688, от 19.12.2014 №834 , от 25.05.2015 №221, от 24.07.2015 №273, от 25.11.2015 №481, 14.12.2015 №565, от 08.02.2016 №92, от 08.12.2016, №1201, от 28.09.2017 №675, от 02.03.2018  №183, от 30.10.2018 №711, от 12.11.2019 №673, от 30.12.2019 №790, от 24.03.2021 №198, от 18.02.2022 №98, от 21.03.2022 №168)</t>
  </si>
  <si>
    <t>Постановление Администрации муниципального образования "Ельнинский район" Смоленской области от 16.12.2013 №770 ( с изм от 07.03.2014 №180, от 19.03.2014 №223, от 05.11.2014 № 730, от 20.11.2014 №754, от 10.03.2015 №153, от 25.12.2014 №848, от 06.03.2015 №150, от 27.07.2015 №275, от 27.11.2015 №493, от 19.11.2015 №454, от 27.11.2015 №493, от 31.12.2015 №663, от 18.03.2016 №223, от 19.05.2016 № 511, от 08.09.2016 №895, от 19.10.2016 №1044, от 23.11.2016 №1137, от 26.12.2016 №1256, от 30.12.2016 №1306, от 30.01.2017 №82, от 13.03.2017 №238, от 16.06.2017 №451, от 11.09.2017 №635, от 29.12.2017 №933, от 08.06.2018 №410, от 14.08.2018 №540, от 29.12.2018 №847, от 15.04.2019 №242, от 18.07.2019 №450, от 26.09.2019 № 589, от22.01.2020 №21, от 22.04.2020 №173, от 09.09.2020 №423, от 22.01.2021 №29, от 29.12.2021 №788)</t>
  </si>
  <si>
    <t>Постановление Администрации муниципального образования "Ельнинский район" Смоленской области от 22.01.2020 №21 (с изм. от 22.04.2020 №173, от 09.09.2020 №423, от 22.01.2021 №29, от 29.12.2021 №788)</t>
  </si>
  <si>
    <t>Постановление Администрации муниципального образования "Ельнинский район" Смоленской области от 16.12.2013 №770 ( с изм от 07.03.2014 №180, от 19.03.2014 №223, от 05.11.2014 № 730, от 20.11.2014 №754, от 10.03.2015 №153, от 25.12.2014 №848, от 06.03.2015 №150, от 27.07.2015 №275, от 27.11.2015 №493, от 19.11.2015 №454, от 27.11.2015 №493, от 31.12.2015 №663, от 18.03.2016 №223, от 19.05.2016 № 511, от 08.09.2016 №895, от 19.10.2016 №1044, от 23.11.2016 №1137, от 26.12.2016 №1256, от 30.12.2016 №1306, от 30.01.2017 №82, от 13.03.2017 №238, от 16.06.2017 №451, от 11.09.2017 №635, от 29.12.2017 №933, от 08.06.2018 №410, от 14.08.2018 №540, от 29.12.2018 №847, от 15.04.2019 №242, от 18.07.2019 №450, от 26.09.2019 № 589, от22.01.2020 №21, от 22.04.2020 №173, от 09.09.2020 №423, от 22.01.2021 №29, от 24.02.2021 №131, от 28.05.2021 №330, от 24.06.2021 №388, от 29.12.2021 №788, от 23.03.2022 №172)</t>
  </si>
  <si>
    <t>Постановление Администрации муниципального образования "Ельнинский район" Смоленской области от 16.12.2013 №770 ( с изм от 07.03.2014 №180, от 19.03.2014 №223, от 05.11.2014 № 730, от 20.11.2014 №754, от 10.03.2015 №153, от 25.12.2014 №848, от 06.03.2015 №150, от 27.07.2015 №275, от 27.11.2015 №493, от 19.11.2015 №454, от 27.11.2015 №493, от 31.12.2015 №663, от 18.03.2016 №223, от 19.05.2016 № 511, от 08.09.2016 №895, от 19.10.2016 №1044, от 23.11.2016 №1137, от 26.12.2016 №1256, от 30.12.2016 №1306, от 30.01.2017 №82, от 13.03.2017 №238, от 16.06.2017 №451, от 11.09.2017 №635, от 29.12.2017 №933, от 08.06.2018 №410, от 14.08.2018 №540, от 29.12.2018 №847, от 15.04.2019 №242, от 18.07.2019 №450, от 26.09.2019 № 589, от22.01.2020 №21, от 22.04.2020 №173, от 09.09.2020 №423, от 22.01.2021 №29, от 24.02.2021 №131, от28.05.2021 №330, от 24.06.2021 №388, от 29.12.2021 №788, от23.03.2022 №172)</t>
  </si>
  <si>
    <t>Постановление Администрации муниципального образования "Ельнинский район" Смоленской области от 16.12.2013 №770 ( с изм от 07.03.2014 №180, от 19.03.2014 №223, от 05.11.2014 № 730, от 20.11.2014 №754, от 10.03.2015 №153, от 25.12.2014 №848, от 06.03.2015 №150, от 27.07.2015 №275, от 27.11.2015 №493, от 19.11.2015 №454, от 27.11.2015 №493, от 31.12.2015 №663, от 18.03.2016 №223, от 19.05.2016 № 511, от 08.09.2016 №895, от 19.10.2016 №1044, от 23.11.2016 №1137, от 26.12.2016 №1256, от 30.12.2016 №1306, от 30.01.2017 №82, от 13.03.2017 №238, от 16.06.2017 №451, от 11.09.2017 №635, от 29.12.2017 №933, от 08.06.2018 №410, от 14.08.2018 №540, от 29.12.2018 №847, от 15.04.2019 №242, от 18.07.2019 №450, от 26.09.2019 № 589, от22.01.2020 №21, от 22.04.2020 №173, от 09.09.2020 №423, от 22.01.2021 №29, от 29.12.2021 №788, 23.03.2022 №172)</t>
  </si>
  <si>
    <t>Постановление Администрации муниципального образования "Ельнинский район" Смоленской области от 16.11.2017 №804  (с изм от 30.03.2018 №240, от 05.04.2018 №248, от 08.06.2018 № 409, от 27.03.2019 №200, от 18.12.2019 №756, от 27.03.2020 №138, от 31.08.2020 №404, от 26.03.2021 №209, от 26.07.2021 №466, от 18.11.2021 №662, от 09.02.2022 №88, от 02.03.2022 №136, от 25.03.2022 № 181)</t>
  </si>
  <si>
    <t>Постановление Администрации муниципального образования "Ельнинский район" Смоленской области от 29.07.2016 №780 (с изм. от 30.12.2016 №1308, от 29.12.2017 №937, от 06.11.2019 № 654, от 08.06.2020 №248, от 01.04.2022 №197)</t>
  </si>
  <si>
    <t>Постановление Администрации муниципального образования "Ельнинский район" Смоленской области от 16.01.2020 № 13 (с изм от 04.04.2022 №199)</t>
  </si>
  <si>
    <t>Постановление Администрации муниципального образования "Ельнинский район" Смоленской области от 29.01.2014 №65 ( с изм от 19.09.2014 №635, от 30.12.2014 №781, от 22.09.2015 №309, от 28.01.2016 №61, от  12.04.2016 № 355, от 02.03.2017 №187, от 29.01.2018 №68, от 04.03.2019 №148, от 31.12.2019 №793, от 27.01.2020 №36, от 26.01.2021 №46, от 05.04.2022 №205)</t>
  </si>
  <si>
    <t>Постановление Администрации муниципального образования "Ельнинский район" Смоленской области от 29.01.2014 №65 ( с изм от 19.09.2014 №635, от 30.12.2014 №781, от 22.09.2015 №309, от 28.01.2016 №61, от  12.04.2016 № 355, от 02.03.2017 №187, от 29.01.2018 №68, от 04.03.2019 №148, от 31.12.20109 №793, от 27.01.2020 №36, от 26.01.2021 №46, от 05.04.2022 №205)</t>
  </si>
  <si>
    <t>Постановление Администрации муниципального образования "Ельнинский район" Смоленской области от 05.02.2015 № 52 (с изм от 19.05.2015 №215, от 25.11.2015 №482, от 14.12.2015 №566, от 31.12.2015 №677, от 30.12.2016 №1307, от 29.12.2017 №938, от 22.11.2019 №696, от 30.12.2019 №788, от 10.06.2020 №250, от 04.12.2020 №619, от 25.03.2021 №202, от 07.04.2022 №210)</t>
  </si>
  <si>
    <t>Постановление Администрации муниципального образования "Ельнинский район" Смоленской области от 05.02.2015 № 52 (с изм от 19.05.2015 №215, от 25.11.2015 №482, от 14.12.2015 №566, от 31.12.2015 №677, от 30.12.2016 №1307,от 29.12.2017 №938, от 22.11.2019 №696, от 30.12.2019 №788, от 10.06.2020 №250, от 04.12.2020 №619, от 25.03.2021 №202, от 07.04.2022 №210)</t>
  </si>
  <si>
    <t>Постановление Администрации 
муниципального образования "Ельнинский район" Смоленской области от 19.11.2021 № 671 (с изм. от 13.04.2022 №225)</t>
  </si>
  <si>
    <t>Средства Фонда содействия реформированию жилищно-коммунального хозяйства</t>
  </si>
  <si>
    <t>Постановление Администрации
 муниципального образования "Ельнинский район" Смоленской области  от 29.12.2018 №849 (с изм. от 14.12.2021 № 714, от 14.04.2022 №231)</t>
  </si>
  <si>
    <t>Постановление Администрации муниципального образования "Ельнинский район" Смоленской области от 12.02.2015 №74 ( с изм от 24.02.2016 №116, от 09.01.2017 №3, от 23.09.2019 №577, от 17.09.2021 №578, от 20.04.2022 № 244)</t>
  </si>
  <si>
    <t>2014-2022</t>
  </si>
  <si>
    <t xml:space="preserve">Постановление Администрации муниципального образования "Ельнинский район" Смоленской области от 28.12.2017 №921 (с изм. от 06.11.2019 №653, от 30.12.2019 №789, от 10.06.2020 №252, от 24.12.2020 №717, от 06.04.2022 №208, от 20.04.2022 №245) </t>
  </si>
  <si>
    <r>
      <t xml:space="preserve">Постановление Администрации муниципального образования "Ельнинский район" Смоленской области " от 25.12.2014 №846 (с изм  от 16.12.2016 №1226, от 16.07.2018 №498, от 25.02.2019 №121, от 23.12.2019 №767, от 02.03.2020 №97, </t>
    </r>
    <r>
      <rPr>
        <b/>
        <sz val="11"/>
        <color theme="1"/>
        <rFont val="Times New Roman"/>
        <family val="1"/>
        <charset val="204"/>
      </rPr>
      <t>от 26.07.2022 №470</t>
    </r>
    <r>
      <rPr>
        <sz val="11"/>
        <color theme="1"/>
        <rFont val="Times New Roman"/>
        <family val="1"/>
        <charset val="204"/>
      </rPr>
      <t>)</t>
    </r>
  </si>
  <si>
    <t>Прекращено действие
 муниципальной проограммы (ликвидация МПБОН "Рембыттех-ника")</t>
  </si>
  <si>
    <t>Постановление Администрации муниципального образования "Ельнинский район" Смоленской области от 06.06.2016 №603 (с изм от 24.11.2016 №1140, от 14.12.2016 №1217, от 15.02.2018 №136, от 28.02.2019 №137, от 06.08.2019 №489, от 30.12.2019 №731, от 11.03.2020 №110, от 01.04.2021 №220, от 15.09.2021 №572, от 11.02.2022 №93, от 09.09.2022 №551)</t>
  </si>
  <si>
    <t>Постановление Администрации муниципального образования "Ельнинский район" Смоленской области от 29.12.2021 №785 (с изм. от 14.10.2022 № 668)</t>
  </si>
  <si>
    <t>Постановление Администрации муниципального образования "Ельнинский район" Смоленской области от 29.12.2021 №785 (с изм. от 14.10.2022 №668)</t>
  </si>
  <si>
    <t xml:space="preserve">Постановление Администрации муниципального образования "Ельнинский район" Смоленской области от 29.12.2021 №785 (с изм. от 14.10.2022 №668) </t>
  </si>
  <si>
    <t xml:space="preserve">                                                                                             </t>
  </si>
  <si>
    <t>Постановление Администрации муниципального образования "Ельнинский район" Смоленской области от 29.12.2021 №784 (с изм. от 14.10.2022 №669)</t>
  </si>
  <si>
    <t>Постановление Администрации муниципального образования "Ельнинский район" Смоленской области от 04.03.2021 № 160 (с изм. от 22.07.2021 №462, от 11.02.2022 №94, от 21.10.2022 №688)</t>
  </si>
  <si>
    <t>Постановление Администрации муниципального образования "Ельнинский район" Смоленской области " от 27.01.2015 №32 (с изм от 29.05.2015 №223, от 09.07.2015 №264, от 17.11.2015 № 443 , от 31.12.2015 №679, от 15.02.2016 № 100, от 21.09.2016 № 933, от 14.10.2016 №1027, от 16.12.2016 №1225, от 26.12.2016 №1269, от 30.12.2016 №1310, от 17.01.2017 №26, от 17.11.2017 №810, от 14.03.2018 №194, от 28.06.2018 №444, от 14.02.2019 №103, от 26.04.2019 №260, от 10.02.2020 №59, от 24.11.2020 №567, от 04.12.2020 №618, от 25.02.2021 №141, от 27.04.2021 №278, от 25.05.2021 №323, от 27.07.2021 №468, от 11.10.2021 №604, от 17.01.2022 №30, от 24.10.2022 №689, от 10.11.2022 №750)</t>
  </si>
  <si>
    <t>ПостановлениеАдминистрации муниципального образования "Ельнинский район" Смоленской области от 04.12.2013 №715 (с изм от 19.02.2015 №98, от 18.11.2015 №451, от 20.01.2016 №23, от 26.01.2017 №58, от 12.01.2018 №26, от 14.03.2019 №176, от 24.01.2020 №26, от 14.01.2021 №11, от 17.01.2022 №28, от 11.11.2022 №753)</t>
  </si>
  <si>
    <t>Постановление Администрации муниципального образования "Ельнинский район" Смоленской области от 25.12.2017 №907 (с изм от 10.07.2018 №476, от 28.02.2019 №141, от 29.11.2019 № 713, от 30.12.2019 №787, от 28.09.2020 № 456, от 05.03.2021 №162, от 21.01.2022 №43, от 24.11.2022 №804)</t>
  </si>
  <si>
    <t>Постановление Администрации муниципального образования "Ельнинский район" Смоленской области от 13.03.2015 №157 ( с изм от 05.10.2015 №324, от 16.11.2015 №437, от 20.01.2016 №26 , от 09.06.2016 №613, от 20.01.2017 №40, от 09.03.2017 №224, от 12.01.2018 №24, от 22.01.2020 №25, от 14.01.2021 №13, от 21.05.2021 №316, от 12.01.2022 №16, от 02.12.2022 №835)</t>
  </si>
  <si>
    <t>Постановление Администрации 
муниципального образования "Ельнинский район" Смоленской области от 18.01.2022 №34 (с изм. от 03.06.2022 №333, от 23.06.2022 №389, от 21.12.2022 №895)</t>
  </si>
  <si>
    <t>Постановление Администрации муниципального образования "Ельнинский район" Смоленской области от 12.12.2013 №754 ( с изм  от 05.02.2015 №54, от  05.03.2015 №128 , от 23.11.2015 №474,  от 07.07.2016 №697, от 02.11.2016 №1101, от 20.03.2017 №264, от 09.10. 2017 № 698, от 19.02.2019 №115, от 19.12.2019 № 758, от 05.06.2020 №244, от 11.12.2020 №674, от 25.11.2021 №687, от 17.01.2022 №29, от 23.12.2022 №899)</t>
  </si>
  <si>
    <t>муниципальных программ Ельнинского района Смоленской области на 10.01.2023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</si>
</sst>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5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/>
    <xf numFmtId="1" fontId="1" fillId="0" borderId="1" xfId="0" applyNumberFormat="1" applyFont="1" applyBorder="1"/>
    <xf numFmtId="0" fontId="0" fillId="0" borderId="0" xfId="0" applyFill="1"/>
    <xf numFmtId="0" fontId="1" fillId="0" borderId="1" xfId="0" applyFont="1" applyFill="1" applyBorder="1"/>
    <xf numFmtId="0" fontId="0" fillId="0" borderId="0" xfId="0" applyFill="1" applyAlignment="1"/>
    <xf numFmtId="0" fontId="1" fillId="0" borderId="1" xfId="0" applyFont="1" applyFill="1" applyBorder="1" applyAlignment="1"/>
    <xf numFmtId="0" fontId="0" fillId="0" borderId="0" xfId="0" applyAlignment="1"/>
    <xf numFmtId="0" fontId="3" fillId="0" borderId="1" xfId="0" applyFont="1" applyBorder="1"/>
    <xf numFmtId="164" fontId="3" fillId="0" borderId="1" xfId="0" applyNumberFormat="1" applyFont="1" applyBorder="1"/>
    <xf numFmtId="165" fontId="3" fillId="0" borderId="1" xfId="0" applyNumberFormat="1" applyFont="1" applyBorder="1"/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0" xfId="0" applyFont="1" applyFill="1"/>
    <xf numFmtId="164" fontId="1" fillId="2" borderId="1" xfId="0" applyNumberFormat="1" applyFont="1" applyFill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0" fontId="1" fillId="2" borderId="1" xfId="0" applyFont="1" applyFill="1" applyBorder="1"/>
    <xf numFmtId="164" fontId="1" fillId="2" borderId="1" xfId="0" applyNumberFormat="1" applyFont="1" applyFill="1" applyBorder="1"/>
    <xf numFmtId="0" fontId="3" fillId="2" borderId="1" xfId="0" applyFont="1" applyFill="1" applyBorder="1"/>
    <xf numFmtId="0" fontId="3" fillId="2" borderId="4" xfId="0" applyFont="1" applyFill="1" applyBorder="1"/>
    <xf numFmtId="164" fontId="3" fillId="2" borderId="4" xfId="0" applyNumberFormat="1" applyFont="1" applyFill="1" applyBorder="1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164" fontId="3" fillId="2" borderId="1" xfId="0" applyNumberFormat="1" applyFont="1" applyFill="1" applyBorder="1"/>
    <xf numFmtId="0" fontId="0" fillId="2" borderId="1" xfId="0" applyFont="1" applyFill="1" applyBorder="1"/>
    <xf numFmtId="0" fontId="1" fillId="2" borderId="6" xfId="0" applyFont="1" applyFill="1" applyBorder="1"/>
    <xf numFmtId="0" fontId="3" fillId="2" borderId="6" xfId="0" applyFont="1" applyFill="1" applyBorder="1"/>
    <xf numFmtId="1" fontId="1" fillId="2" borderId="1" xfId="0" applyNumberFormat="1" applyFont="1" applyFill="1" applyBorder="1"/>
    <xf numFmtId="2" fontId="3" fillId="2" borderId="1" xfId="0" applyNumberFormat="1" applyFont="1" applyFill="1" applyBorder="1"/>
    <xf numFmtId="2" fontId="1" fillId="2" borderId="1" xfId="0" applyNumberFormat="1" applyFont="1" applyFill="1" applyBorder="1"/>
    <xf numFmtId="0" fontId="3" fillId="2" borderId="1" xfId="0" applyFont="1" applyFill="1" applyBorder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0" fontId="0" fillId="2" borderId="0" xfId="0" applyFill="1"/>
    <xf numFmtId="0" fontId="1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" fontId="3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/>
    </xf>
    <xf numFmtId="0" fontId="4" fillId="2" borderId="1" xfId="0" applyFont="1" applyFill="1" applyBorder="1"/>
    <xf numFmtId="164" fontId="4" fillId="2" borderId="1" xfId="0" applyNumberFormat="1" applyFont="1" applyFill="1" applyBorder="1"/>
    <xf numFmtId="164" fontId="1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1" fillId="2" borderId="0" xfId="0" applyFont="1" applyFill="1"/>
    <xf numFmtId="164" fontId="1" fillId="2" borderId="1" xfId="0" applyNumberFormat="1" applyFont="1" applyFill="1" applyBorder="1" applyAlignment="1"/>
    <xf numFmtId="16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2" borderId="1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right" vertical="top"/>
    </xf>
    <xf numFmtId="0" fontId="0" fillId="2" borderId="0" xfId="0" applyFont="1" applyFill="1" applyBorder="1"/>
    <xf numFmtId="0" fontId="0" fillId="2" borderId="0" xfId="0" applyFont="1" applyFill="1" applyBorder="1" applyAlignment="1"/>
    <xf numFmtId="0" fontId="0" fillId="2" borderId="8" xfId="0" applyFont="1" applyFill="1" applyBorder="1" applyAlignment="1"/>
    <xf numFmtId="0" fontId="0" fillId="2" borderId="1" xfId="0" applyFont="1" applyFill="1" applyBorder="1" applyAlignment="1"/>
    <xf numFmtId="164" fontId="1" fillId="2" borderId="6" xfId="0" applyNumberFormat="1" applyFont="1" applyFill="1" applyBorder="1" applyAlignment="1">
      <alignment horizontal="right"/>
    </xf>
    <xf numFmtId="164" fontId="3" fillId="2" borderId="6" xfId="0" applyNumberFormat="1" applyFont="1" applyFill="1" applyBorder="1" applyAlignment="1">
      <alignment horizontal="right"/>
    </xf>
    <xf numFmtId="0" fontId="3" fillId="2" borderId="1" xfId="0" applyFont="1" applyFill="1" applyBorder="1" applyAlignment="1"/>
    <xf numFmtId="0" fontId="0" fillId="0" borderId="1" xfId="0" applyBorder="1"/>
    <xf numFmtId="0" fontId="1" fillId="0" borderId="1" xfId="0" applyFont="1" applyBorder="1" applyAlignment="1">
      <alignment horizontal="left" vertical="top"/>
    </xf>
    <xf numFmtId="0" fontId="1" fillId="2" borderId="1" xfId="0" applyFont="1" applyFill="1" applyBorder="1" applyAlignment="1"/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/>
    <xf numFmtId="0" fontId="0" fillId="2" borderId="4" xfId="0" applyFont="1" applyFill="1" applyBorder="1" applyAlignment="1"/>
    <xf numFmtId="0" fontId="1" fillId="0" borderId="6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1" fillId="0" borderId="6" xfId="0" applyFont="1" applyFill="1" applyBorder="1" applyAlignment="1">
      <alignment vertical="top"/>
    </xf>
    <xf numFmtId="0" fontId="1" fillId="2" borderId="4" xfId="0" applyFont="1" applyFill="1" applyBorder="1" applyAlignment="1"/>
    <xf numFmtId="0" fontId="1" fillId="2" borderId="6" xfId="0" applyFont="1" applyFill="1" applyBorder="1" applyAlignment="1"/>
    <xf numFmtId="0" fontId="1" fillId="2" borderId="5" xfId="0" applyFont="1" applyFill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1" fillId="2" borderId="6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 vertical="top"/>
    </xf>
    <xf numFmtId="164" fontId="1" fillId="2" borderId="6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top"/>
    </xf>
    <xf numFmtId="0" fontId="7" fillId="2" borderId="4" xfId="0" applyFont="1" applyFill="1" applyBorder="1"/>
    <xf numFmtId="0" fontId="8" fillId="2" borderId="5" xfId="0" applyFont="1" applyFill="1" applyBorder="1" applyAlignment="1">
      <alignment horizontal="center" vertical="top"/>
    </xf>
    <xf numFmtId="0" fontId="0" fillId="2" borderId="3" xfId="0" applyFont="1" applyFill="1" applyBorder="1" applyAlignment="1"/>
    <xf numFmtId="0" fontId="5" fillId="2" borderId="0" xfId="0" applyFont="1" applyFill="1" applyBorder="1"/>
    <xf numFmtId="164" fontId="1" fillId="2" borderId="0" xfId="0" applyNumberFormat="1" applyFont="1" applyFill="1"/>
    <xf numFmtId="0" fontId="0" fillId="0" borderId="1" xfId="0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164" fontId="1" fillId="2" borderId="4" xfId="0" applyNumberFormat="1" applyFont="1" applyFill="1" applyBorder="1" applyAlignment="1"/>
    <xf numFmtId="164" fontId="3" fillId="2" borderId="4" xfId="0" applyNumberFormat="1" applyFont="1" applyFill="1" applyBorder="1" applyAlignment="1"/>
    <xf numFmtId="164" fontId="1" fillId="2" borderId="4" xfId="0" applyNumberFormat="1" applyFont="1" applyFill="1" applyBorder="1"/>
    <xf numFmtId="164" fontId="3" fillId="2" borderId="1" xfId="0" applyNumberFormat="1" applyFont="1" applyFill="1" applyBorder="1" applyAlignment="1">
      <alignment horizontal="right" vertical="top"/>
    </xf>
    <xf numFmtId="164" fontId="1" fillId="2" borderId="6" xfId="0" applyNumberFormat="1" applyFont="1" applyFill="1" applyBorder="1" applyAlignment="1">
      <alignment horizontal="right"/>
    </xf>
    <xf numFmtId="166" fontId="1" fillId="2" borderId="1" xfId="0" applyNumberFormat="1" applyFont="1" applyFill="1" applyBorder="1"/>
    <xf numFmtId="0" fontId="1" fillId="2" borderId="4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0" fillId="0" borderId="1" xfId="0" applyBorder="1" applyAlignment="1"/>
    <xf numFmtId="0" fontId="4" fillId="0" borderId="1" xfId="0" applyFont="1" applyBorder="1"/>
    <xf numFmtId="164" fontId="1" fillId="0" borderId="1" xfId="0" applyNumberFormat="1" applyFont="1" applyBorder="1" applyAlignment="1"/>
    <xf numFmtId="0" fontId="0" fillId="2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right"/>
    </xf>
    <xf numFmtId="164" fontId="0" fillId="0" borderId="1" xfId="0" applyNumberFormat="1" applyBorder="1"/>
    <xf numFmtId="164" fontId="4" fillId="0" borderId="1" xfId="0" applyNumberFormat="1" applyFont="1" applyBorder="1"/>
    <xf numFmtId="0" fontId="1" fillId="2" borderId="4" xfId="0" applyFont="1" applyFill="1" applyBorder="1" applyAlignment="1">
      <alignment horizontal="right"/>
    </xf>
    <xf numFmtId="164" fontId="1" fillId="2" borderId="0" xfId="0" applyNumberFormat="1" applyFont="1" applyFill="1" applyBorder="1"/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64" fontId="1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/>
    <xf numFmtId="164" fontId="3" fillId="2" borderId="6" xfId="0" applyNumberFormat="1" applyFont="1" applyFill="1" applyBorder="1"/>
    <xf numFmtId="0" fontId="1" fillId="0" borderId="1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164" fontId="0" fillId="2" borderId="4" xfId="0" applyNumberFormat="1" applyFont="1" applyFill="1" applyBorder="1" applyAlignment="1"/>
    <xf numFmtId="0" fontId="1" fillId="0" borderId="1" xfId="0" applyFont="1" applyFill="1" applyBorder="1" applyAlignment="1">
      <alignment horizontal="left" vertical="top"/>
    </xf>
    <xf numFmtId="164" fontId="0" fillId="0" borderId="1" xfId="0" applyNumberFormat="1" applyBorder="1" applyAlignment="1">
      <alignment horizontal="right"/>
    </xf>
    <xf numFmtId="2" fontId="1" fillId="2" borderId="1" xfId="0" applyNumberFormat="1" applyFont="1" applyFill="1" applyBorder="1" applyAlignment="1">
      <alignment horizontal="right" indent="1"/>
    </xf>
    <xf numFmtId="164" fontId="1" fillId="0" borderId="1" xfId="0" applyNumberFormat="1" applyFont="1" applyFill="1" applyBorder="1" applyAlignment="1">
      <alignment horizontal="right" inden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164" fontId="1" fillId="2" borderId="4" xfId="0" applyNumberFormat="1" applyFont="1" applyFill="1" applyBorder="1" applyAlignment="1">
      <alignment horizontal="left" vertical="top" wrapText="1"/>
    </xf>
    <xf numFmtId="164" fontId="1" fillId="2" borderId="5" xfId="0" applyNumberFormat="1" applyFont="1" applyFill="1" applyBorder="1" applyAlignment="1">
      <alignment horizontal="left" vertical="top" wrapText="1"/>
    </xf>
    <xf numFmtId="164" fontId="1" fillId="2" borderId="6" xfId="0" applyNumberFormat="1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right" wrapText="1"/>
    </xf>
    <xf numFmtId="0" fontId="1" fillId="2" borderId="5" xfId="0" applyFont="1" applyFill="1" applyBorder="1" applyAlignment="1">
      <alignment horizontal="right" wrapText="1"/>
    </xf>
    <xf numFmtId="0" fontId="1" fillId="2" borderId="6" xfId="0" applyFont="1" applyFill="1" applyBorder="1" applyAlignment="1">
      <alignment horizontal="right" wrapText="1"/>
    </xf>
    <xf numFmtId="164" fontId="1" fillId="2" borderId="4" xfId="0" applyNumberFormat="1" applyFont="1" applyFill="1" applyBorder="1" applyAlignment="1">
      <alignment horizontal="right" wrapText="1"/>
    </xf>
    <xf numFmtId="164" fontId="1" fillId="2" borderId="5" xfId="0" applyNumberFormat="1" applyFont="1" applyFill="1" applyBorder="1" applyAlignment="1">
      <alignment horizontal="right" wrapText="1"/>
    </xf>
    <xf numFmtId="164" fontId="1" fillId="2" borderId="6" xfId="0" applyNumberFormat="1" applyFont="1" applyFill="1" applyBorder="1" applyAlignment="1">
      <alignment horizontal="right" wrapText="1"/>
    </xf>
    <xf numFmtId="164" fontId="1" fillId="0" borderId="4" xfId="0" applyNumberFormat="1" applyFont="1" applyFill="1" applyBorder="1" applyAlignment="1">
      <alignment horizontal="left" vertical="top" wrapText="1"/>
    </xf>
    <xf numFmtId="164" fontId="1" fillId="0" borderId="5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left" vertical="top" wrapText="1"/>
    </xf>
    <xf numFmtId="2" fontId="1" fillId="2" borderId="5" xfId="0" applyNumberFormat="1" applyFont="1" applyFill="1" applyBorder="1" applyAlignment="1">
      <alignment horizontal="left" vertical="top" wrapText="1"/>
    </xf>
    <xf numFmtId="2" fontId="1" fillId="2" borderId="6" xfId="0" applyNumberFormat="1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49" fontId="7" fillId="2" borderId="4" xfId="0" applyNumberFormat="1" applyFont="1" applyFill="1" applyBorder="1" applyAlignment="1">
      <alignment horizontal="center" vertical="top"/>
    </xf>
    <xf numFmtId="49" fontId="7" fillId="2" borderId="5" xfId="0" applyNumberFormat="1" applyFont="1" applyFill="1" applyBorder="1" applyAlignment="1">
      <alignment horizontal="center" vertical="top"/>
    </xf>
    <xf numFmtId="49" fontId="7" fillId="2" borderId="6" xfId="0" applyNumberFormat="1" applyFont="1" applyFill="1" applyBorder="1" applyAlignment="1">
      <alignment horizontal="center" vertical="top"/>
    </xf>
    <xf numFmtId="2" fontId="6" fillId="2" borderId="4" xfId="0" applyNumberFormat="1" applyFont="1" applyFill="1" applyBorder="1" applyAlignment="1">
      <alignment horizontal="left" vertical="top" wrapText="1"/>
    </xf>
    <xf numFmtId="2" fontId="6" fillId="2" borderId="5" xfId="0" applyNumberFormat="1" applyFont="1" applyFill="1" applyBorder="1" applyAlignment="1">
      <alignment horizontal="left" vertical="top" wrapText="1"/>
    </xf>
    <xf numFmtId="2" fontId="6" fillId="2" borderId="6" xfId="0" applyNumberFormat="1" applyFont="1" applyFill="1" applyBorder="1" applyAlignment="1">
      <alignment horizontal="left" vertical="top" wrapText="1"/>
    </xf>
    <xf numFmtId="49" fontId="1" fillId="2" borderId="4" xfId="0" applyNumberFormat="1" applyFont="1" applyFill="1" applyBorder="1" applyAlignment="1">
      <alignment horizontal="center" vertical="top"/>
    </xf>
    <xf numFmtId="49" fontId="1" fillId="2" borderId="5" xfId="0" applyNumberFormat="1" applyFont="1" applyFill="1" applyBorder="1" applyAlignment="1">
      <alignment horizontal="center" vertical="top"/>
    </xf>
    <xf numFmtId="49" fontId="1" fillId="2" borderId="6" xfId="0" applyNumberFormat="1" applyFont="1" applyFill="1" applyBorder="1" applyAlignment="1">
      <alignment horizontal="center" vertical="top"/>
    </xf>
    <xf numFmtId="164" fontId="1" fillId="2" borderId="4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center" vertical="top" wrapText="1"/>
    </xf>
    <xf numFmtId="2" fontId="1" fillId="2" borderId="5" xfId="0" applyNumberFormat="1" applyFont="1" applyFill="1" applyBorder="1" applyAlignment="1">
      <alignment horizontal="center" vertical="top" wrapText="1"/>
    </xf>
    <xf numFmtId="2" fontId="1" fillId="2" borderId="6" xfId="0" applyNumberFormat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164" fontId="3" fillId="2" borderId="4" xfId="0" applyNumberFormat="1" applyFont="1" applyFill="1" applyBorder="1" applyAlignment="1">
      <alignment horizontal="center" wrapText="1"/>
    </xf>
    <xf numFmtId="164" fontId="3" fillId="2" borderId="5" xfId="0" applyNumberFormat="1" applyFont="1" applyFill="1" applyBorder="1" applyAlignment="1">
      <alignment horizontal="center" wrapText="1"/>
    </xf>
    <xf numFmtId="164" fontId="3" fillId="2" borderId="6" xfId="0" applyNumberFormat="1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164" fontId="1" fillId="2" borderId="5" xfId="0" applyNumberFormat="1" applyFont="1" applyFill="1" applyBorder="1" applyAlignment="1">
      <alignment horizontal="center" vertical="top" wrapText="1"/>
    </xf>
    <xf numFmtId="164" fontId="1" fillId="2" borderId="6" xfId="0" applyNumberFormat="1" applyFont="1" applyFill="1" applyBorder="1" applyAlignment="1">
      <alignment horizontal="center" vertical="top" wrapText="1"/>
    </xf>
    <xf numFmtId="0" fontId="1" fillId="2" borderId="4" xfId="0" applyNumberFormat="1" applyFont="1" applyFill="1" applyBorder="1" applyAlignment="1">
      <alignment horizontal="left" vertical="top" wrapText="1"/>
    </xf>
    <xf numFmtId="0" fontId="1" fillId="2" borderId="5" xfId="0" applyNumberFormat="1" applyFont="1" applyFill="1" applyBorder="1" applyAlignment="1">
      <alignment horizontal="left" vertical="top" wrapText="1"/>
    </xf>
    <xf numFmtId="0" fontId="1" fillId="2" borderId="6" xfId="0" applyNumberFormat="1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1" fillId="2" borderId="4" xfId="0" applyFont="1" applyFill="1" applyBorder="1" applyAlignment="1"/>
    <xf numFmtId="0" fontId="1" fillId="2" borderId="6" xfId="0" applyFont="1" applyFill="1" applyBorder="1" applyAlignment="1"/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center" vertical="top"/>
    </xf>
    <xf numFmtId="0" fontId="0" fillId="2" borderId="6" xfId="0" applyFont="1" applyFill="1" applyBorder="1" applyAlignment="1">
      <alignment horizontal="center" vertical="top"/>
    </xf>
    <xf numFmtId="1" fontId="1" fillId="2" borderId="4" xfId="0" applyNumberFormat="1" applyFont="1" applyFill="1" applyBorder="1" applyAlignment="1">
      <alignment horizontal="center" vertical="top"/>
    </xf>
    <xf numFmtId="1" fontId="1" fillId="2" borderId="5" xfId="0" applyNumberFormat="1" applyFont="1" applyFill="1" applyBorder="1" applyAlignment="1">
      <alignment horizontal="center" vertical="top"/>
    </xf>
    <xf numFmtId="1" fontId="1" fillId="2" borderId="6" xfId="0" applyNumberFormat="1" applyFont="1" applyFill="1" applyBorder="1" applyAlignment="1">
      <alignment horizontal="center" vertical="top"/>
    </xf>
    <xf numFmtId="49" fontId="7" fillId="2" borderId="4" xfId="0" applyNumberFormat="1" applyFont="1" applyFill="1" applyBorder="1" applyAlignment="1">
      <alignment horizontal="center" vertical="top" wrapText="1"/>
    </xf>
    <xf numFmtId="49" fontId="7" fillId="2" borderId="5" xfId="0" applyNumberFormat="1" applyFont="1" applyFill="1" applyBorder="1" applyAlignment="1">
      <alignment horizontal="center" vertical="top" wrapText="1"/>
    </xf>
    <xf numFmtId="49" fontId="7" fillId="2" borderId="6" xfId="0" applyNumberFormat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164" fontId="7" fillId="2" borderId="4" xfId="0" applyNumberFormat="1" applyFont="1" applyFill="1" applyBorder="1" applyAlignment="1">
      <alignment horizontal="center" vertical="top" wrapText="1"/>
    </xf>
    <xf numFmtId="164" fontId="7" fillId="2" borderId="5" xfId="0" applyNumberFormat="1" applyFont="1" applyFill="1" applyBorder="1" applyAlignment="1">
      <alignment horizontal="center" vertical="top" wrapText="1"/>
    </xf>
    <xf numFmtId="164" fontId="7" fillId="2" borderId="6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0" fillId="2" borderId="4" xfId="0" applyFill="1" applyBorder="1" applyAlignment="1">
      <alignment horizontal="center" vertical="top"/>
    </xf>
    <xf numFmtId="164" fontId="3" fillId="2" borderId="4" xfId="0" applyNumberFormat="1" applyFont="1" applyFill="1" applyBorder="1" applyAlignment="1">
      <alignment horizontal="right" wrapText="1"/>
    </xf>
    <xf numFmtId="164" fontId="3" fillId="2" borderId="5" xfId="0" applyNumberFormat="1" applyFont="1" applyFill="1" applyBorder="1" applyAlignment="1">
      <alignment horizontal="right" wrapText="1"/>
    </xf>
    <xf numFmtId="164" fontId="3" fillId="2" borderId="6" xfId="0" applyNumberFormat="1" applyFont="1" applyFill="1" applyBorder="1" applyAlignment="1">
      <alignment horizontal="right" wrapText="1"/>
    </xf>
    <xf numFmtId="164" fontId="1" fillId="2" borderId="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right" wrapText="1"/>
    </xf>
    <xf numFmtId="0" fontId="3" fillId="2" borderId="6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left" vertical="top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559"/>
  <sheetViews>
    <sheetView tabSelected="1" topLeftCell="O1" zoomScale="84" zoomScaleNormal="84" workbookViewId="0">
      <selection activeCell="AH4" sqref="AH4"/>
    </sheetView>
  </sheetViews>
  <sheetFormatPr defaultRowHeight="15" x14ac:dyDescent="0.25"/>
  <cols>
    <col min="2" max="2" width="46.140625" style="4" customWidth="1"/>
    <col min="3" max="3" width="36.85546875" customWidth="1"/>
    <col min="4" max="4" width="17.5703125" style="8" customWidth="1"/>
    <col min="5" max="5" width="28" customWidth="1"/>
    <col min="6" max="6" width="14.140625" customWidth="1"/>
    <col min="7" max="7" width="16" customWidth="1"/>
    <col min="8" max="8" width="11.5703125" customWidth="1"/>
    <col min="9" max="9" width="12.140625" customWidth="1"/>
    <col min="10" max="10" width="11.7109375" customWidth="1"/>
    <col min="11" max="11" width="11.28515625" customWidth="1"/>
    <col min="12" max="12" width="12" customWidth="1"/>
    <col min="13" max="13" width="14.140625" customWidth="1"/>
    <col min="14" max="14" width="9.5703125" bestFit="1" customWidth="1"/>
    <col min="15" max="15" width="13.85546875" customWidth="1"/>
    <col min="17" max="17" width="11.28515625" bestFit="1" customWidth="1"/>
    <col min="19" max="19" width="12.5703125" customWidth="1"/>
    <col min="25" max="25" width="12.7109375" customWidth="1"/>
    <col min="26" max="26" width="12.42578125" customWidth="1"/>
    <col min="33" max="33" width="18.140625" style="14" customWidth="1"/>
  </cols>
  <sheetData>
    <row r="1" spans="1:33" x14ac:dyDescent="0.25">
      <c r="A1" s="4"/>
      <c r="C1" s="4"/>
      <c r="D1" s="6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12"/>
    </row>
    <row r="2" spans="1:33" x14ac:dyDescent="0.25">
      <c r="A2" s="4"/>
      <c r="C2" s="4"/>
      <c r="D2" s="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12"/>
    </row>
    <row r="3" spans="1:33" ht="25.5" x14ac:dyDescent="0.35">
      <c r="A3" s="243" t="s">
        <v>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</row>
    <row r="4" spans="1:33" ht="25.5" x14ac:dyDescent="0.35">
      <c r="A4" s="243" t="s">
        <v>264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</row>
    <row r="5" spans="1:33" x14ac:dyDescent="0.25">
      <c r="A5" s="4"/>
      <c r="C5" s="4"/>
      <c r="D5" s="6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12"/>
    </row>
    <row r="6" spans="1:33" x14ac:dyDescent="0.25">
      <c r="A6" s="4"/>
      <c r="C6" s="4"/>
      <c r="D6" s="6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12"/>
    </row>
    <row r="7" spans="1:33" x14ac:dyDescent="0.25">
      <c r="A7" s="4"/>
      <c r="C7" s="4"/>
      <c r="D7" s="6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12"/>
    </row>
    <row r="8" spans="1:33" ht="41.25" customHeight="1" x14ac:dyDescent="0.25">
      <c r="A8" s="246" t="s">
        <v>1</v>
      </c>
      <c r="B8" s="246" t="s">
        <v>2</v>
      </c>
      <c r="C8" s="249" t="s">
        <v>16</v>
      </c>
      <c r="D8" s="252" t="s">
        <v>3</v>
      </c>
      <c r="E8" s="246" t="s">
        <v>4</v>
      </c>
      <c r="F8" s="255" t="s">
        <v>6</v>
      </c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7"/>
      <c r="AG8" s="249" t="s">
        <v>5</v>
      </c>
    </row>
    <row r="9" spans="1:33" ht="105" customHeight="1" x14ac:dyDescent="0.25">
      <c r="A9" s="247"/>
      <c r="B9" s="247"/>
      <c r="C9" s="250"/>
      <c r="D9" s="253"/>
      <c r="E9" s="247"/>
      <c r="F9" s="87" t="s">
        <v>7</v>
      </c>
      <c r="G9" s="244" t="s">
        <v>8</v>
      </c>
      <c r="H9" s="245"/>
      <c r="I9" s="217" t="s">
        <v>11</v>
      </c>
      <c r="J9" s="218"/>
      <c r="K9" s="244" t="s">
        <v>12</v>
      </c>
      <c r="L9" s="245"/>
      <c r="M9" s="244" t="s">
        <v>13</v>
      </c>
      <c r="N9" s="245"/>
      <c r="O9" s="217" t="s">
        <v>14</v>
      </c>
      <c r="P9" s="218"/>
      <c r="Q9" s="217" t="s">
        <v>35</v>
      </c>
      <c r="R9" s="218"/>
      <c r="S9" s="217" t="s">
        <v>244</v>
      </c>
      <c r="T9" s="218"/>
      <c r="U9" s="217" t="s">
        <v>53</v>
      </c>
      <c r="V9" s="218"/>
      <c r="W9" s="217" t="s">
        <v>54</v>
      </c>
      <c r="X9" s="218"/>
      <c r="Y9" s="217" t="s">
        <v>56</v>
      </c>
      <c r="Z9" s="218"/>
      <c r="AA9" s="258" t="s">
        <v>58</v>
      </c>
      <c r="AB9" s="259"/>
      <c r="AC9" s="258" t="s">
        <v>60</v>
      </c>
      <c r="AD9" s="259"/>
      <c r="AE9" s="258" t="s">
        <v>61</v>
      </c>
      <c r="AF9" s="259"/>
      <c r="AG9" s="250"/>
    </row>
    <row r="10" spans="1:33" x14ac:dyDescent="0.25">
      <c r="A10" s="248"/>
      <c r="B10" s="248"/>
      <c r="C10" s="251"/>
      <c r="D10" s="254"/>
      <c r="E10" s="248"/>
      <c r="F10" s="88"/>
      <c r="G10" s="88" t="s">
        <v>9</v>
      </c>
      <c r="H10" s="88" t="s">
        <v>10</v>
      </c>
      <c r="I10" s="88" t="s">
        <v>9</v>
      </c>
      <c r="J10" s="88" t="s">
        <v>10</v>
      </c>
      <c r="K10" s="88" t="s">
        <v>9</v>
      </c>
      <c r="L10" s="88" t="s">
        <v>10</v>
      </c>
      <c r="M10" s="88" t="s">
        <v>9</v>
      </c>
      <c r="N10" s="88" t="s">
        <v>10</v>
      </c>
      <c r="O10" s="88" t="s">
        <v>9</v>
      </c>
      <c r="P10" s="88" t="s">
        <v>10</v>
      </c>
      <c r="Q10" s="89" t="s">
        <v>9</v>
      </c>
      <c r="R10" s="89" t="s">
        <v>10</v>
      </c>
      <c r="S10" s="88" t="s">
        <v>9</v>
      </c>
      <c r="T10" s="88" t="s">
        <v>10</v>
      </c>
      <c r="U10" s="88" t="s">
        <v>9</v>
      </c>
      <c r="V10" s="88" t="s">
        <v>10</v>
      </c>
      <c r="W10" s="88" t="s">
        <v>9</v>
      </c>
      <c r="X10" s="88" t="s">
        <v>10</v>
      </c>
      <c r="Y10" s="88" t="s">
        <v>9</v>
      </c>
      <c r="Z10" s="88" t="s">
        <v>10</v>
      </c>
      <c r="AA10" s="88" t="s">
        <v>57</v>
      </c>
      <c r="AB10" s="88" t="s">
        <v>10</v>
      </c>
      <c r="AC10" s="88" t="s">
        <v>9</v>
      </c>
      <c r="AD10" s="88" t="s">
        <v>10</v>
      </c>
      <c r="AE10" s="88" t="s">
        <v>9</v>
      </c>
      <c r="AF10" s="88" t="s">
        <v>10</v>
      </c>
      <c r="AG10" s="251"/>
    </row>
    <row r="11" spans="1:33" x14ac:dyDescent="0.25">
      <c r="A11" s="5">
        <v>1</v>
      </c>
      <c r="B11" s="5">
        <v>2</v>
      </c>
      <c r="C11" s="5">
        <v>3</v>
      </c>
      <c r="D11" s="7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  <c r="R11" s="5">
        <v>18</v>
      </c>
      <c r="S11" s="5">
        <v>19</v>
      </c>
      <c r="T11" s="5">
        <v>20</v>
      </c>
      <c r="U11" s="5">
        <v>21</v>
      </c>
      <c r="V11" s="5">
        <v>22</v>
      </c>
      <c r="W11" s="5">
        <v>23</v>
      </c>
      <c r="X11" s="5">
        <v>24</v>
      </c>
      <c r="Y11" s="5">
        <v>25</v>
      </c>
      <c r="Z11" s="5">
        <v>26</v>
      </c>
      <c r="AA11" s="5">
        <v>27</v>
      </c>
      <c r="AB11" s="5">
        <v>28</v>
      </c>
      <c r="AC11" s="5">
        <v>29</v>
      </c>
      <c r="AD11" s="5">
        <v>30</v>
      </c>
      <c r="AE11" s="5">
        <v>31</v>
      </c>
      <c r="AF11" s="5">
        <v>32</v>
      </c>
      <c r="AG11" s="13">
        <v>33</v>
      </c>
    </row>
    <row r="12" spans="1:33" s="15" customFormat="1" x14ac:dyDescent="0.25">
      <c r="A12" s="240" t="s">
        <v>15</v>
      </c>
      <c r="B12" s="164" t="s">
        <v>108</v>
      </c>
      <c r="C12" s="167" t="s">
        <v>163</v>
      </c>
      <c r="D12" s="170" t="s">
        <v>180</v>
      </c>
      <c r="E12" s="167" t="s">
        <v>110</v>
      </c>
      <c r="F12" s="1">
        <v>2014</v>
      </c>
      <c r="G12" s="2">
        <v>0</v>
      </c>
      <c r="H12" s="2">
        <v>0</v>
      </c>
      <c r="I12" s="10"/>
      <c r="J12" s="10"/>
      <c r="K12" s="10"/>
      <c r="L12" s="10"/>
      <c r="M12" s="2">
        <v>0</v>
      </c>
      <c r="N12" s="2">
        <v>0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70" t="s">
        <v>17</v>
      </c>
    </row>
    <row r="13" spans="1:33" s="15" customFormat="1" x14ac:dyDescent="0.25">
      <c r="A13" s="241"/>
      <c r="B13" s="165"/>
      <c r="C13" s="168"/>
      <c r="D13" s="171"/>
      <c r="E13" s="168"/>
      <c r="F13" s="1">
        <v>2015</v>
      </c>
      <c r="G13" s="2">
        <v>0</v>
      </c>
      <c r="H13" s="2">
        <v>0</v>
      </c>
      <c r="I13" s="10"/>
      <c r="J13" s="10"/>
      <c r="K13" s="10"/>
      <c r="L13" s="10"/>
      <c r="M13" s="2">
        <v>0</v>
      </c>
      <c r="N13" s="2">
        <v>0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71"/>
    </row>
    <row r="14" spans="1:33" s="15" customFormat="1" x14ac:dyDescent="0.25">
      <c r="A14" s="241"/>
      <c r="B14" s="165"/>
      <c r="C14" s="168"/>
      <c r="D14" s="171"/>
      <c r="E14" s="168"/>
      <c r="F14" s="1">
        <v>2016</v>
      </c>
      <c r="G14" s="2">
        <v>0</v>
      </c>
      <c r="H14" s="2">
        <v>0</v>
      </c>
      <c r="I14" s="10"/>
      <c r="J14" s="10"/>
      <c r="K14" s="10"/>
      <c r="L14" s="10"/>
      <c r="M14" s="2">
        <v>0</v>
      </c>
      <c r="N14" s="2">
        <v>0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71"/>
    </row>
    <row r="15" spans="1:33" s="15" customFormat="1" x14ac:dyDescent="0.25">
      <c r="A15" s="241"/>
      <c r="B15" s="165"/>
      <c r="C15" s="168"/>
      <c r="D15" s="171"/>
      <c r="E15" s="168"/>
      <c r="F15" s="1">
        <v>2017</v>
      </c>
      <c r="G15" s="2">
        <v>0</v>
      </c>
      <c r="H15" s="2">
        <v>0</v>
      </c>
      <c r="I15" s="10"/>
      <c r="J15" s="10"/>
      <c r="K15" s="10"/>
      <c r="L15" s="10"/>
      <c r="M15" s="2">
        <v>0</v>
      </c>
      <c r="N15" s="2">
        <v>0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71"/>
    </row>
    <row r="16" spans="1:33" s="15" customFormat="1" x14ac:dyDescent="0.25">
      <c r="A16" s="241"/>
      <c r="B16" s="165"/>
      <c r="C16" s="168"/>
      <c r="D16" s="171"/>
      <c r="E16" s="168"/>
      <c r="F16" s="1">
        <v>2018</v>
      </c>
      <c r="G16" s="2">
        <v>0</v>
      </c>
      <c r="H16" s="2">
        <v>0</v>
      </c>
      <c r="I16" s="10"/>
      <c r="J16" s="10"/>
      <c r="K16" s="10"/>
      <c r="L16" s="10"/>
      <c r="M16" s="2">
        <v>0</v>
      </c>
      <c r="N16" s="2">
        <v>0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71"/>
    </row>
    <row r="17" spans="1:33" s="15" customFormat="1" x14ac:dyDescent="0.25">
      <c r="A17" s="241"/>
      <c r="B17" s="165"/>
      <c r="C17" s="168"/>
      <c r="D17" s="171"/>
      <c r="E17" s="168"/>
      <c r="F17" s="1">
        <v>2019</v>
      </c>
      <c r="G17" s="2">
        <v>0</v>
      </c>
      <c r="H17" s="2">
        <v>0</v>
      </c>
      <c r="I17" s="10"/>
      <c r="J17" s="10"/>
      <c r="K17" s="10"/>
      <c r="L17" s="10"/>
      <c r="M17" s="2">
        <v>0</v>
      </c>
      <c r="N17" s="2">
        <v>0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71"/>
    </row>
    <row r="18" spans="1:33" s="15" customFormat="1" x14ac:dyDescent="0.25">
      <c r="A18" s="241"/>
      <c r="B18" s="165"/>
      <c r="C18" s="168"/>
      <c r="D18" s="171"/>
      <c r="E18" s="168"/>
      <c r="F18" s="1">
        <v>2020</v>
      </c>
      <c r="G18" s="2">
        <v>0</v>
      </c>
      <c r="H18" s="2">
        <v>0</v>
      </c>
      <c r="I18" s="10"/>
      <c r="J18" s="10"/>
      <c r="K18" s="10"/>
      <c r="L18" s="10"/>
      <c r="M18" s="2">
        <v>0</v>
      </c>
      <c r="N18" s="2">
        <v>0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71"/>
    </row>
    <row r="19" spans="1:33" s="15" customFormat="1" x14ac:dyDescent="0.25">
      <c r="A19" s="241"/>
      <c r="B19" s="165"/>
      <c r="C19" s="168"/>
      <c r="D19" s="171"/>
      <c r="E19" s="168"/>
      <c r="F19" s="1">
        <v>2021</v>
      </c>
      <c r="G19" s="2">
        <v>0</v>
      </c>
      <c r="H19" s="2">
        <v>0</v>
      </c>
      <c r="I19" s="10"/>
      <c r="J19" s="10"/>
      <c r="K19" s="10"/>
      <c r="L19" s="10"/>
      <c r="M19" s="2">
        <v>0</v>
      </c>
      <c r="N19" s="2">
        <v>0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71"/>
    </row>
    <row r="20" spans="1:33" s="15" customFormat="1" x14ac:dyDescent="0.25">
      <c r="A20" s="241"/>
      <c r="B20" s="165"/>
      <c r="C20" s="168"/>
      <c r="D20" s="171"/>
      <c r="E20" s="168"/>
      <c r="F20" s="1">
        <v>2022</v>
      </c>
      <c r="G20" s="2">
        <v>2</v>
      </c>
      <c r="H20" s="2"/>
      <c r="I20" s="10"/>
      <c r="J20" s="10"/>
      <c r="K20" s="10"/>
      <c r="L20" s="10"/>
      <c r="M20" s="2">
        <v>2</v>
      </c>
      <c r="N20" s="2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71"/>
    </row>
    <row r="21" spans="1:33" s="15" customFormat="1" x14ac:dyDescent="0.25">
      <c r="A21" s="241"/>
      <c r="B21" s="165"/>
      <c r="C21" s="168"/>
      <c r="D21" s="171"/>
      <c r="E21" s="168"/>
      <c r="F21" s="1">
        <v>2023</v>
      </c>
      <c r="G21" s="2">
        <v>2</v>
      </c>
      <c r="H21" s="2"/>
      <c r="I21" s="10"/>
      <c r="J21" s="10"/>
      <c r="K21" s="10"/>
      <c r="L21" s="10"/>
      <c r="M21" s="2">
        <v>2</v>
      </c>
      <c r="N21" s="2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71"/>
    </row>
    <row r="22" spans="1:33" s="15" customFormat="1" x14ac:dyDescent="0.25">
      <c r="A22" s="241"/>
      <c r="B22" s="165"/>
      <c r="C22" s="168"/>
      <c r="D22" s="171"/>
      <c r="E22" s="168"/>
      <c r="F22" s="1">
        <v>2024</v>
      </c>
      <c r="G22" s="2">
        <v>2</v>
      </c>
      <c r="H22" s="3"/>
      <c r="I22" s="10"/>
      <c r="J22" s="10"/>
      <c r="K22" s="10"/>
      <c r="L22" s="10"/>
      <c r="M22" s="2">
        <v>2</v>
      </c>
      <c r="N22" s="3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71"/>
    </row>
    <row r="23" spans="1:33" s="15" customFormat="1" ht="18.75" customHeight="1" x14ac:dyDescent="0.25">
      <c r="A23" s="242"/>
      <c r="B23" s="166"/>
      <c r="C23" s="169"/>
      <c r="D23" s="172"/>
      <c r="E23" s="169"/>
      <c r="F23" s="9" t="s">
        <v>18</v>
      </c>
      <c r="G23" s="10">
        <f>SUM(G12:G22)</f>
        <v>6</v>
      </c>
      <c r="H23" s="10">
        <f>SUM(H12:H22)</f>
        <v>0</v>
      </c>
      <c r="I23" s="10"/>
      <c r="J23" s="10"/>
      <c r="K23" s="10"/>
      <c r="L23" s="10"/>
      <c r="M23" s="10">
        <f>SUM(M12:M22)</f>
        <v>6</v>
      </c>
      <c r="N23" s="10">
        <f>SUM(N12:N22)</f>
        <v>0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72"/>
    </row>
    <row r="24" spans="1:33" s="18" customFormat="1" x14ac:dyDescent="0.25">
      <c r="A24" s="214" t="s">
        <v>41</v>
      </c>
      <c r="B24" s="180" t="s">
        <v>109</v>
      </c>
      <c r="C24" s="180" t="s">
        <v>224</v>
      </c>
      <c r="D24" s="176" t="s">
        <v>180</v>
      </c>
      <c r="E24" s="180" t="s">
        <v>110</v>
      </c>
      <c r="F24" s="16">
        <v>2014</v>
      </c>
      <c r="G24" s="16">
        <v>12.2</v>
      </c>
      <c r="H24" s="16">
        <v>12.2</v>
      </c>
      <c r="I24" s="17"/>
      <c r="J24" s="17"/>
      <c r="K24" s="16">
        <v>4.4000000000000004</v>
      </c>
      <c r="L24" s="16">
        <v>4.4000000000000004</v>
      </c>
      <c r="M24" s="16">
        <v>7.8</v>
      </c>
      <c r="N24" s="16">
        <v>7.8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6" t="s">
        <v>17</v>
      </c>
    </row>
    <row r="25" spans="1:33" s="18" customFormat="1" x14ac:dyDescent="0.25">
      <c r="A25" s="215"/>
      <c r="B25" s="181"/>
      <c r="C25" s="181"/>
      <c r="D25" s="177"/>
      <c r="E25" s="181"/>
      <c r="F25" s="16">
        <v>2015</v>
      </c>
      <c r="G25" s="16">
        <v>29.4</v>
      </c>
      <c r="H25" s="16">
        <v>29.4</v>
      </c>
      <c r="I25" s="16"/>
      <c r="J25" s="16"/>
      <c r="K25" s="16">
        <v>9.9</v>
      </c>
      <c r="L25" s="16">
        <v>9.9</v>
      </c>
      <c r="M25" s="16">
        <v>19.5</v>
      </c>
      <c r="N25" s="16">
        <v>19.5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7"/>
    </row>
    <row r="26" spans="1:33" s="18" customFormat="1" x14ac:dyDescent="0.25">
      <c r="A26" s="215"/>
      <c r="B26" s="181"/>
      <c r="C26" s="181"/>
      <c r="D26" s="177"/>
      <c r="E26" s="181"/>
      <c r="F26" s="16">
        <v>2016</v>
      </c>
      <c r="G26" s="16">
        <v>29.4</v>
      </c>
      <c r="H26" s="16">
        <v>29.4</v>
      </c>
      <c r="I26" s="16"/>
      <c r="J26" s="16"/>
      <c r="K26" s="19">
        <v>14</v>
      </c>
      <c r="L26" s="19">
        <v>14</v>
      </c>
      <c r="M26" s="16">
        <v>15.4</v>
      </c>
      <c r="N26" s="16">
        <v>15.4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7"/>
    </row>
    <row r="27" spans="1:33" s="18" customFormat="1" x14ac:dyDescent="0.25">
      <c r="A27" s="215"/>
      <c r="B27" s="181"/>
      <c r="C27" s="181"/>
      <c r="D27" s="177"/>
      <c r="E27" s="181"/>
      <c r="F27" s="16">
        <v>2017</v>
      </c>
      <c r="G27" s="16">
        <v>29.4</v>
      </c>
      <c r="H27" s="16">
        <v>29.4</v>
      </c>
      <c r="I27" s="17"/>
      <c r="J27" s="17"/>
      <c r="K27" s="19">
        <v>14.7</v>
      </c>
      <c r="L27" s="16">
        <v>14.7</v>
      </c>
      <c r="M27" s="16">
        <v>14.7</v>
      </c>
      <c r="N27" s="16">
        <v>14.7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7"/>
    </row>
    <row r="28" spans="1:33" s="18" customFormat="1" x14ac:dyDescent="0.25">
      <c r="A28" s="215"/>
      <c r="B28" s="181"/>
      <c r="C28" s="181"/>
      <c r="D28" s="177"/>
      <c r="E28" s="181"/>
      <c r="F28" s="16">
        <v>2018</v>
      </c>
      <c r="G28" s="16">
        <v>29.4</v>
      </c>
      <c r="H28" s="16">
        <v>29.4</v>
      </c>
      <c r="I28" s="16"/>
      <c r="J28" s="16"/>
      <c r="K28" s="16">
        <v>14.7</v>
      </c>
      <c r="L28" s="16">
        <v>14.7</v>
      </c>
      <c r="M28" s="16">
        <v>14.7</v>
      </c>
      <c r="N28" s="16">
        <v>14.7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7"/>
    </row>
    <row r="29" spans="1:33" s="18" customFormat="1" x14ac:dyDescent="0.25">
      <c r="A29" s="215"/>
      <c r="B29" s="181"/>
      <c r="C29" s="181"/>
      <c r="D29" s="177"/>
      <c r="E29" s="181"/>
      <c r="F29" s="16">
        <v>2019</v>
      </c>
      <c r="G29" s="19">
        <v>22.1</v>
      </c>
      <c r="H29" s="16">
        <v>22.1</v>
      </c>
      <c r="I29" s="16"/>
      <c r="J29" s="16"/>
      <c r="K29" s="19">
        <v>11.1</v>
      </c>
      <c r="L29" s="16">
        <v>11.1</v>
      </c>
      <c r="M29" s="19">
        <v>11</v>
      </c>
      <c r="N29" s="19">
        <v>11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7"/>
    </row>
    <row r="30" spans="1:33" s="18" customFormat="1" x14ac:dyDescent="0.25">
      <c r="A30" s="215"/>
      <c r="B30" s="181"/>
      <c r="C30" s="181"/>
      <c r="D30" s="177"/>
      <c r="E30" s="181"/>
      <c r="F30" s="16">
        <v>2020</v>
      </c>
      <c r="G30" s="19">
        <v>4</v>
      </c>
      <c r="H30" s="19">
        <v>4</v>
      </c>
      <c r="I30" s="16"/>
      <c r="J30" s="16"/>
      <c r="K30" s="19">
        <v>0</v>
      </c>
      <c r="L30" s="19">
        <v>0</v>
      </c>
      <c r="M30" s="19">
        <v>4</v>
      </c>
      <c r="N30" s="19">
        <v>4</v>
      </c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7"/>
    </row>
    <row r="31" spans="1:33" s="18" customFormat="1" x14ac:dyDescent="0.25">
      <c r="A31" s="215"/>
      <c r="B31" s="181"/>
      <c r="C31" s="181"/>
      <c r="D31" s="177"/>
      <c r="E31" s="181"/>
      <c r="F31" s="16">
        <v>2021</v>
      </c>
      <c r="G31" s="19">
        <v>1</v>
      </c>
      <c r="H31" s="19">
        <v>1</v>
      </c>
      <c r="I31" s="16"/>
      <c r="J31" s="16"/>
      <c r="K31" s="19">
        <v>0</v>
      </c>
      <c r="L31" s="19">
        <v>0</v>
      </c>
      <c r="M31" s="19">
        <v>1</v>
      </c>
      <c r="N31" s="19">
        <v>1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7"/>
    </row>
    <row r="32" spans="1:33" s="18" customFormat="1" x14ac:dyDescent="0.25">
      <c r="A32" s="215"/>
      <c r="B32" s="181"/>
      <c r="C32" s="181"/>
      <c r="D32" s="177"/>
      <c r="E32" s="181"/>
      <c r="F32" s="16">
        <v>2022</v>
      </c>
      <c r="G32" s="19">
        <v>5</v>
      </c>
      <c r="H32" s="16"/>
      <c r="I32" s="16"/>
      <c r="J32" s="16"/>
      <c r="K32" s="19">
        <v>0</v>
      </c>
      <c r="L32" s="16"/>
      <c r="M32" s="19">
        <v>5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7"/>
    </row>
    <row r="33" spans="1:33" s="18" customFormat="1" x14ac:dyDescent="0.25">
      <c r="A33" s="215"/>
      <c r="B33" s="181"/>
      <c r="C33" s="181"/>
      <c r="D33" s="177"/>
      <c r="E33" s="181"/>
      <c r="F33" s="16">
        <v>2023</v>
      </c>
      <c r="G33" s="19">
        <v>0</v>
      </c>
      <c r="H33" s="16"/>
      <c r="I33" s="16"/>
      <c r="J33" s="16"/>
      <c r="K33" s="19">
        <v>0</v>
      </c>
      <c r="L33" s="16"/>
      <c r="M33" s="19">
        <v>0</v>
      </c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7"/>
    </row>
    <row r="34" spans="1:33" s="18" customFormat="1" x14ac:dyDescent="0.25">
      <c r="A34" s="215"/>
      <c r="B34" s="181"/>
      <c r="C34" s="181"/>
      <c r="D34" s="177"/>
      <c r="E34" s="181"/>
      <c r="F34" s="16">
        <v>2024</v>
      </c>
      <c r="G34" s="19">
        <v>0</v>
      </c>
      <c r="H34" s="16"/>
      <c r="I34" s="16"/>
      <c r="J34" s="16"/>
      <c r="K34" s="19">
        <v>0</v>
      </c>
      <c r="L34" s="16"/>
      <c r="M34" s="19">
        <v>0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7"/>
    </row>
    <row r="35" spans="1:33" s="18" customFormat="1" ht="20.25" customHeight="1" x14ac:dyDescent="0.25">
      <c r="A35" s="216"/>
      <c r="B35" s="182"/>
      <c r="C35" s="182"/>
      <c r="D35" s="178"/>
      <c r="E35" s="182"/>
      <c r="F35" s="17" t="s">
        <v>18</v>
      </c>
      <c r="G35" s="17">
        <f>SUM(G24:G34)</f>
        <v>161.9</v>
      </c>
      <c r="H35" s="17">
        <f>SUM(H24:H34)</f>
        <v>156.9</v>
      </c>
      <c r="I35" s="17"/>
      <c r="J35" s="17"/>
      <c r="K35" s="17">
        <f>SUM(K24:K34)</f>
        <v>68.8</v>
      </c>
      <c r="L35" s="20">
        <f>SUM(L24:L34)</f>
        <v>68.8</v>
      </c>
      <c r="M35" s="17">
        <f>SUM(M24:M34)</f>
        <v>93.100000000000009</v>
      </c>
      <c r="N35" s="17">
        <f>SUM(N24:N34)</f>
        <v>88.100000000000009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8"/>
    </row>
    <row r="36" spans="1:33" s="18" customFormat="1" ht="24.75" customHeight="1" x14ac:dyDescent="0.25">
      <c r="A36" s="214" t="s">
        <v>19</v>
      </c>
      <c r="B36" s="180" t="s">
        <v>68</v>
      </c>
      <c r="C36" s="180" t="s">
        <v>259</v>
      </c>
      <c r="D36" s="176" t="s">
        <v>187</v>
      </c>
      <c r="E36" s="180" t="s">
        <v>21</v>
      </c>
      <c r="F36" s="16">
        <v>2019</v>
      </c>
      <c r="G36" s="19">
        <v>10</v>
      </c>
      <c r="H36" s="19">
        <v>10</v>
      </c>
      <c r="I36" s="17"/>
      <c r="J36" s="17"/>
      <c r="K36" s="17"/>
      <c r="L36" s="20"/>
      <c r="M36" s="19">
        <v>10</v>
      </c>
      <c r="N36" s="19">
        <v>10</v>
      </c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6" t="s">
        <v>17</v>
      </c>
    </row>
    <row r="37" spans="1:33" s="18" customFormat="1" ht="24.75" customHeight="1" x14ac:dyDescent="0.25">
      <c r="A37" s="215"/>
      <c r="B37" s="181"/>
      <c r="C37" s="181"/>
      <c r="D37" s="177"/>
      <c r="E37" s="181"/>
      <c r="F37" s="16">
        <v>2020</v>
      </c>
      <c r="G37" s="19">
        <v>10</v>
      </c>
      <c r="H37" s="19">
        <v>10</v>
      </c>
      <c r="I37" s="17"/>
      <c r="J37" s="17"/>
      <c r="K37" s="17"/>
      <c r="L37" s="20"/>
      <c r="M37" s="19">
        <v>10</v>
      </c>
      <c r="N37" s="19">
        <v>10</v>
      </c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7"/>
    </row>
    <row r="38" spans="1:33" s="18" customFormat="1" ht="23.25" customHeight="1" x14ac:dyDescent="0.25">
      <c r="A38" s="215"/>
      <c r="B38" s="181"/>
      <c r="C38" s="181"/>
      <c r="D38" s="177"/>
      <c r="E38" s="181"/>
      <c r="F38" s="16">
        <v>2021</v>
      </c>
      <c r="G38" s="19">
        <v>10</v>
      </c>
      <c r="H38" s="19">
        <v>10</v>
      </c>
      <c r="I38" s="17"/>
      <c r="J38" s="17"/>
      <c r="K38" s="17"/>
      <c r="L38" s="20"/>
      <c r="M38" s="19">
        <v>10</v>
      </c>
      <c r="N38" s="19">
        <v>10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7"/>
    </row>
    <row r="39" spans="1:33" s="18" customFormat="1" ht="25.5" customHeight="1" x14ac:dyDescent="0.25">
      <c r="A39" s="215"/>
      <c r="B39" s="181"/>
      <c r="C39" s="181"/>
      <c r="D39" s="177"/>
      <c r="E39" s="181"/>
      <c r="F39" s="16">
        <v>2022</v>
      </c>
      <c r="G39" s="19">
        <v>2</v>
      </c>
      <c r="H39" s="19"/>
      <c r="I39" s="17"/>
      <c r="J39" s="17"/>
      <c r="K39" s="17"/>
      <c r="L39" s="20"/>
      <c r="M39" s="19">
        <v>2</v>
      </c>
      <c r="N39" s="19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7"/>
    </row>
    <row r="40" spans="1:33" s="18" customFormat="1" ht="39.75" customHeight="1" x14ac:dyDescent="0.25">
      <c r="A40" s="216"/>
      <c r="B40" s="182"/>
      <c r="C40" s="182"/>
      <c r="D40" s="178"/>
      <c r="E40" s="182"/>
      <c r="F40" s="17" t="s">
        <v>18</v>
      </c>
      <c r="G40" s="20">
        <f>SUM(G36:G39)</f>
        <v>32</v>
      </c>
      <c r="H40" s="20">
        <f>SUM(H36:H39)</f>
        <v>30</v>
      </c>
      <c r="I40" s="17"/>
      <c r="J40" s="17"/>
      <c r="K40" s="17"/>
      <c r="L40" s="20"/>
      <c r="M40" s="20">
        <f>SUM(M36:M39)</f>
        <v>32</v>
      </c>
      <c r="N40" s="20">
        <f>SUM(N36:N39)</f>
        <v>30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8"/>
    </row>
    <row r="41" spans="1:33" s="18" customFormat="1" x14ac:dyDescent="0.25">
      <c r="A41" s="214" t="s">
        <v>20</v>
      </c>
      <c r="B41" s="180" t="s">
        <v>69</v>
      </c>
      <c r="C41" s="180" t="s">
        <v>184</v>
      </c>
      <c r="D41" s="176" t="s">
        <v>180</v>
      </c>
      <c r="E41" s="180" t="s">
        <v>23</v>
      </c>
      <c r="F41" s="16">
        <v>2014</v>
      </c>
      <c r="G41" s="16">
        <v>6501.9</v>
      </c>
      <c r="H41" s="16">
        <v>6486.6</v>
      </c>
      <c r="I41" s="17"/>
      <c r="J41" s="17"/>
      <c r="K41" s="19">
        <v>0</v>
      </c>
      <c r="L41" s="19">
        <v>0</v>
      </c>
      <c r="M41" s="16">
        <v>6501.9</v>
      </c>
      <c r="N41" s="16">
        <v>6486.6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6" t="s">
        <v>17</v>
      </c>
    </row>
    <row r="42" spans="1:33" s="18" customFormat="1" x14ac:dyDescent="0.25">
      <c r="A42" s="215"/>
      <c r="B42" s="181"/>
      <c r="C42" s="181"/>
      <c r="D42" s="177"/>
      <c r="E42" s="181"/>
      <c r="F42" s="16">
        <v>2015</v>
      </c>
      <c r="G42" s="16">
        <v>9171.2000000000007</v>
      </c>
      <c r="H42" s="16">
        <v>9161.9</v>
      </c>
      <c r="I42" s="17"/>
      <c r="J42" s="17"/>
      <c r="K42" s="19">
        <v>0</v>
      </c>
      <c r="L42" s="19">
        <v>0</v>
      </c>
      <c r="M42" s="16">
        <v>9171.2000000000007</v>
      </c>
      <c r="N42" s="16">
        <v>9161.9</v>
      </c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7"/>
    </row>
    <row r="43" spans="1:33" s="18" customFormat="1" x14ac:dyDescent="0.25">
      <c r="A43" s="215"/>
      <c r="B43" s="181"/>
      <c r="C43" s="181"/>
      <c r="D43" s="177"/>
      <c r="E43" s="181"/>
      <c r="F43" s="16">
        <v>2016</v>
      </c>
      <c r="G43" s="16">
        <v>10373.4</v>
      </c>
      <c r="H43" s="16">
        <v>10373.4</v>
      </c>
      <c r="I43" s="17"/>
      <c r="J43" s="17"/>
      <c r="K43" s="19">
        <v>0</v>
      </c>
      <c r="L43" s="19">
        <v>0</v>
      </c>
      <c r="M43" s="16">
        <v>10373.4</v>
      </c>
      <c r="N43" s="16">
        <v>10373.4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7"/>
    </row>
    <row r="44" spans="1:33" s="18" customFormat="1" x14ac:dyDescent="0.25">
      <c r="A44" s="215"/>
      <c r="B44" s="181"/>
      <c r="C44" s="181"/>
      <c r="D44" s="177"/>
      <c r="E44" s="181"/>
      <c r="F44" s="16">
        <v>2017</v>
      </c>
      <c r="G44" s="16">
        <v>11138.4</v>
      </c>
      <c r="H44" s="16">
        <v>10858.1</v>
      </c>
      <c r="I44" s="17"/>
      <c r="J44" s="17"/>
      <c r="K44" s="19">
        <v>0</v>
      </c>
      <c r="L44" s="19">
        <v>0</v>
      </c>
      <c r="M44" s="16">
        <v>11138.4</v>
      </c>
      <c r="N44" s="16">
        <v>10858.1</v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7"/>
    </row>
    <row r="45" spans="1:33" s="18" customFormat="1" x14ac:dyDescent="0.25">
      <c r="A45" s="215"/>
      <c r="B45" s="181"/>
      <c r="C45" s="181"/>
      <c r="D45" s="177"/>
      <c r="E45" s="181"/>
      <c r="F45" s="16">
        <v>2018</v>
      </c>
      <c r="G45" s="16">
        <v>13663.7</v>
      </c>
      <c r="H45" s="16">
        <v>13576.6</v>
      </c>
      <c r="I45" s="17"/>
      <c r="J45" s="17"/>
      <c r="K45" s="16">
        <v>497.5</v>
      </c>
      <c r="L45" s="16">
        <v>497.5</v>
      </c>
      <c r="M45" s="16">
        <v>13166.2</v>
      </c>
      <c r="N45" s="16">
        <v>13079.1</v>
      </c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7"/>
    </row>
    <row r="46" spans="1:33" s="18" customFormat="1" x14ac:dyDescent="0.25">
      <c r="A46" s="215"/>
      <c r="B46" s="181"/>
      <c r="C46" s="181"/>
      <c r="D46" s="177"/>
      <c r="E46" s="181"/>
      <c r="F46" s="16">
        <v>2019</v>
      </c>
      <c r="G46" s="16">
        <v>14267.7</v>
      </c>
      <c r="H46" s="19">
        <v>14226</v>
      </c>
      <c r="I46" s="17"/>
      <c r="J46" s="17"/>
      <c r="K46" s="19">
        <v>0</v>
      </c>
      <c r="L46" s="19">
        <v>0</v>
      </c>
      <c r="M46" s="16">
        <v>14267.7</v>
      </c>
      <c r="N46" s="19">
        <v>14226</v>
      </c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7"/>
    </row>
    <row r="47" spans="1:33" s="18" customFormat="1" x14ac:dyDescent="0.25">
      <c r="A47" s="215"/>
      <c r="B47" s="181"/>
      <c r="C47" s="181"/>
      <c r="D47" s="177"/>
      <c r="E47" s="181"/>
      <c r="F47" s="16">
        <v>2020</v>
      </c>
      <c r="G47" s="19">
        <v>14848</v>
      </c>
      <c r="H47" s="16">
        <v>14811.3</v>
      </c>
      <c r="I47" s="17"/>
      <c r="J47" s="17"/>
      <c r="K47" s="19">
        <v>0</v>
      </c>
      <c r="L47" s="19">
        <v>0</v>
      </c>
      <c r="M47" s="19">
        <v>14848</v>
      </c>
      <c r="N47" s="16">
        <v>14811.3</v>
      </c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7"/>
    </row>
    <row r="48" spans="1:33" s="18" customFormat="1" x14ac:dyDescent="0.25">
      <c r="A48" s="215"/>
      <c r="B48" s="181"/>
      <c r="C48" s="181"/>
      <c r="D48" s="177"/>
      <c r="E48" s="181"/>
      <c r="F48" s="16">
        <v>2021</v>
      </c>
      <c r="G48" s="16">
        <v>15615.7</v>
      </c>
      <c r="H48" s="16">
        <v>15581.6</v>
      </c>
      <c r="I48" s="17"/>
      <c r="J48" s="17"/>
      <c r="K48" s="19">
        <v>0</v>
      </c>
      <c r="L48" s="19">
        <v>0</v>
      </c>
      <c r="M48" s="16">
        <v>15615.7</v>
      </c>
      <c r="N48" s="16">
        <v>15581.6</v>
      </c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7"/>
    </row>
    <row r="49" spans="1:33" s="18" customFormat="1" x14ac:dyDescent="0.25">
      <c r="A49" s="215"/>
      <c r="B49" s="181"/>
      <c r="C49" s="181"/>
      <c r="D49" s="177"/>
      <c r="E49" s="181"/>
      <c r="F49" s="16">
        <v>2022</v>
      </c>
      <c r="G49" s="19">
        <v>16106</v>
      </c>
      <c r="H49" s="17"/>
      <c r="I49" s="17"/>
      <c r="J49" s="17"/>
      <c r="K49" s="19">
        <v>0</v>
      </c>
      <c r="L49" s="19">
        <v>0</v>
      </c>
      <c r="M49" s="19">
        <v>16106</v>
      </c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7"/>
    </row>
    <row r="50" spans="1:33" s="18" customFormat="1" x14ac:dyDescent="0.25">
      <c r="A50" s="215"/>
      <c r="B50" s="181"/>
      <c r="C50" s="181"/>
      <c r="D50" s="177"/>
      <c r="E50" s="181"/>
      <c r="F50" s="16">
        <v>2023</v>
      </c>
      <c r="G50" s="16">
        <v>11681.2</v>
      </c>
      <c r="H50" s="17"/>
      <c r="I50" s="17"/>
      <c r="J50" s="17"/>
      <c r="K50" s="17"/>
      <c r="L50" s="17"/>
      <c r="M50" s="16">
        <v>11681.2</v>
      </c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7"/>
    </row>
    <row r="51" spans="1:33" s="18" customFormat="1" x14ac:dyDescent="0.25">
      <c r="A51" s="215"/>
      <c r="B51" s="181"/>
      <c r="C51" s="181"/>
      <c r="D51" s="177"/>
      <c r="E51" s="181"/>
      <c r="F51" s="16">
        <v>2024</v>
      </c>
      <c r="G51" s="16">
        <v>11797.4</v>
      </c>
      <c r="H51" s="17"/>
      <c r="I51" s="17"/>
      <c r="J51" s="17"/>
      <c r="K51" s="17"/>
      <c r="L51" s="17"/>
      <c r="M51" s="16">
        <v>11797.4</v>
      </c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7"/>
    </row>
    <row r="52" spans="1:33" s="18" customFormat="1" ht="24.75" customHeight="1" x14ac:dyDescent="0.25">
      <c r="A52" s="216"/>
      <c r="B52" s="182"/>
      <c r="C52" s="182"/>
      <c r="D52" s="178"/>
      <c r="E52" s="182"/>
      <c r="F52" s="17" t="s">
        <v>18</v>
      </c>
      <c r="G52" s="20">
        <f>SUM(G41:G51)</f>
        <v>135164.6</v>
      </c>
      <c r="H52" s="17">
        <f>SUM(H41:H51)</f>
        <v>95075.5</v>
      </c>
      <c r="I52" s="17"/>
      <c r="J52" s="17"/>
      <c r="K52" s="17">
        <f>SUM(K41:K51)</f>
        <v>497.5</v>
      </c>
      <c r="L52" s="17">
        <f>SUM(L41:L51)</f>
        <v>497.5</v>
      </c>
      <c r="M52" s="20">
        <f>SUM(M41:M51)</f>
        <v>134667.1</v>
      </c>
      <c r="N52" s="17">
        <f>SUM(N41:N51)</f>
        <v>94578</v>
      </c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8"/>
    </row>
    <row r="53" spans="1:33" s="18" customFormat="1" ht="26.25" customHeight="1" x14ac:dyDescent="0.25">
      <c r="A53" s="214" t="s">
        <v>22</v>
      </c>
      <c r="B53" s="180" t="s">
        <v>93</v>
      </c>
      <c r="C53" s="180" t="s">
        <v>261</v>
      </c>
      <c r="D53" s="176" t="s">
        <v>185</v>
      </c>
      <c r="E53" s="180" t="s">
        <v>21</v>
      </c>
      <c r="F53" s="16">
        <v>2019</v>
      </c>
      <c r="G53" s="19">
        <v>100</v>
      </c>
      <c r="H53" s="19">
        <v>100</v>
      </c>
      <c r="I53" s="20"/>
      <c r="J53" s="20"/>
      <c r="K53" s="20"/>
      <c r="L53" s="20"/>
      <c r="M53" s="19">
        <v>100</v>
      </c>
      <c r="N53" s="19">
        <v>100</v>
      </c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6" t="s">
        <v>17</v>
      </c>
    </row>
    <row r="54" spans="1:33" s="18" customFormat="1" ht="24" customHeight="1" x14ac:dyDescent="0.25">
      <c r="A54" s="215"/>
      <c r="B54" s="181"/>
      <c r="C54" s="181"/>
      <c r="D54" s="177"/>
      <c r="E54" s="181"/>
      <c r="F54" s="16">
        <v>2020</v>
      </c>
      <c r="G54" s="19">
        <v>130</v>
      </c>
      <c r="H54" s="19">
        <v>130</v>
      </c>
      <c r="I54" s="20"/>
      <c r="J54" s="20"/>
      <c r="K54" s="20"/>
      <c r="L54" s="20"/>
      <c r="M54" s="19">
        <v>130</v>
      </c>
      <c r="N54" s="19">
        <v>130</v>
      </c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7"/>
    </row>
    <row r="55" spans="1:33" s="18" customFormat="1" ht="21" customHeight="1" x14ac:dyDescent="0.25">
      <c r="A55" s="215"/>
      <c r="B55" s="181"/>
      <c r="C55" s="181"/>
      <c r="D55" s="177"/>
      <c r="E55" s="181"/>
      <c r="F55" s="16">
        <v>2021</v>
      </c>
      <c r="G55" s="19">
        <v>130</v>
      </c>
      <c r="H55" s="19">
        <v>130</v>
      </c>
      <c r="I55" s="20"/>
      <c r="J55" s="20"/>
      <c r="K55" s="20"/>
      <c r="L55" s="20"/>
      <c r="M55" s="19">
        <v>130</v>
      </c>
      <c r="N55" s="19">
        <v>130</v>
      </c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7"/>
    </row>
    <row r="56" spans="1:33" s="18" customFormat="1" ht="28.5" customHeight="1" x14ac:dyDescent="0.25">
      <c r="A56" s="215"/>
      <c r="B56" s="181"/>
      <c r="C56" s="181"/>
      <c r="D56" s="177"/>
      <c r="E56" s="181"/>
      <c r="F56" s="16">
        <v>2022</v>
      </c>
      <c r="G56" s="19">
        <v>150</v>
      </c>
      <c r="H56" s="19"/>
      <c r="I56" s="20"/>
      <c r="J56" s="20"/>
      <c r="K56" s="20"/>
      <c r="L56" s="20"/>
      <c r="M56" s="19">
        <v>150</v>
      </c>
      <c r="N56" s="19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7"/>
    </row>
    <row r="57" spans="1:33" s="18" customFormat="1" ht="54" customHeight="1" x14ac:dyDescent="0.25">
      <c r="A57" s="216"/>
      <c r="B57" s="182"/>
      <c r="C57" s="182"/>
      <c r="D57" s="178"/>
      <c r="E57" s="182"/>
      <c r="F57" s="17" t="s">
        <v>18</v>
      </c>
      <c r="G57" s="20">
        <f>SUM(G53:G56)</f>
        <v>510</v>
      </c>
      <c r="H57" s="20">
        <f>SUM(H53:H56)</f>
        <v>360</v>
      </c>
      <c r="I57" s="20"/>
      <c r="J57" s="20"/>
      <c r="K57" s="20"/>
      <c r="L57" s="20"/>
      <c r="M57" s="20">
        <f>SUM(M53:M56)</f>
        <v>510</v>
      </c>
      <c r="N57" s="20">
        <f>SUM(N53:N56)</f>
        <v>360</v>
      </c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8"/>
    </row>
    <row r="58" spans="1:33" s="18" customFormat="1" ht="22.5" customHeight="1" x14ac:dyDescent="0.25">
      <c r="A58" s="214" t="s">
        <v>24</v>
      </c>
      <c r="B58" s="180" t="s">
        <v>70</v>
      </c>
      <c r="C58" s="180" t="s">
        <v>190</v>
      </c>
      <c r="D58" s="176" t="s">
        <v>185</v>
      </c>
      <c r="E58" s="180" t="s">
        <v>21</v>
      </c>
      <c r="F58" s="16">
        <v>2019</v>
      </c>
      <c r="G58" s="19">
        <v>10</v>
      </c>
      <c r="H58" s="19">
        <v>10</v>
      </c>
      <c r="I58" s="17"/>
      <c r="J58" s="17"/>
      <c r="K58" s="17"/>
      <c r="L58" s="17"/>
      <c r="M58" s="19">
        <v>10</v>
      </c>
      <c r="N58" s="19">
        <v>10</v>
      </c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6" t="s">
        <v>17</v>
      </c>
    </row>
    <row r="59" spans="1:33" s="18" customFormat="1" ht="21" customHeight="1" x14ac:dyDescent="0.25">
      <c r="A59" s="215"/>
      <c r="B59" s="181"/>
      <c r="C59" s="181"/>
      <c r="D59" s="177"/>
      <c r="E59" s="181"/>
      <c r="F59" s="16">
        <v>2020</v>
      </c>
      <c r="G59" s="19">
        <v>10</v>
      </c>
      <c r="H59" s="19">
        <v>10</v>
      </c>
      <c r="I59" s="17"/>
      <c r="J59" s="17"/>
      <c r="K59" s="17"/>
      <c r="L59" s="17"/>
      <c r="M59" s="19">
        <v>10</v>
      </c>
      <c r="N59" s="19">
        <v>10</v>
      </c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7"/>
    </row>
    <row r="60" spans="1:33" s="18" customFormat="1" ht="21" customHeight="1" x14ac:dyDescent="0.25">
      <c r="A60" s="215"/>
      <c r="B60" s="181"/>
      <c r="C60" s="181"/>
      <c r="D60" s="177"/>
      <c r="E60" s="181"/>
      <c r="F60" s="16">
        <v>2021</v>
      </c>
      <c r="G60" s="19">
        <v>10</v>
      </c>
      <c r="H60" s="19">
        <v>10</v>
      </c>
      <c r="I60" s="17"/>
      <c r="J60" s="17"/>
      <c r="K60" s="17"/>
      <c r="L60" s="17"/>
      <c r="M60" s="19">
        <v>10</v>
      </c>
      <c r="N60" s="19">
        <v>10</v>
      </c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7"/>
    </row>
    <row r="61" spans="1:33" s="18" customFormat="1" ht="26.25" customHeight="1" x14ac:dyDescent="0.25">
      <c r="A61" s="215"/>
      <c r="B61" s="181"/>
      <c r="C61" s="181"/>
      <c r="D61" s="177"/>
      <c r="E61" s="181"/>
      <c r="F61" s="16">
        <v>2022</v>
      </c>
      <c r="G61" s="19">
        <v>10</v>
      </c>
      <c r="H61" s="19"/>
      <c r="I61" s="17"/>
      <c r="J61" s="17"/>
      <c r="K61" s="17"/>
      <c r="L61" s="17"/>
      <c r="M61" s="19">
        <v>10</v>
      </c>
      <c r="N61" s="19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7"/>
    </row>
    <row r="62" spans="1:33" s="18" customFormat="1" ht="35.25" customHeight="1" x14ac:dyDescent="0.25">
      <c r="A62" s="216"/>
      <c r="B62" s="182"/>
      <c r="C62" s="182"/>
      <c r="D62" s="178"/>
      <c r="E62" s="182"/>
      <c r="F62" s="17" t="s">
        <v>18</v>
      </c>
      <c r="G62" s="20">
        <f>SUM(G58:G61)</f>
        <v>40</v>
      </c>
      <c r="H62" s="20">
        <f>SUM(H58:H61)</f>
        <v>30</v>
      </c>
      <c r="I62" s="17"/>
      <c r="J62" s="17"/>
      <c r="K62" s="17"/>
      <c r="L62" s="17"/>
      <c r="M62" s="20">
        <f>SUM(M58:M61)</f>
        <v>40</v>
      </c>
      <c r="N62" s="20">
        <f>SUM(N58:N61)</f>
        <v>30</v>
      </c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8"/>
    </row>
    <row r="63" spans="1:33" s="18" customFormat="1" ht="15" customHeight="1" x14ac:dyDescent="0.25">
      <c r="A63" s="214" t="s">
        <v>25</v>
      </c>
      <c r="B63" s="180" t="s">
        <v>71</v>
      </c>
      <c r="C63" s="180" t="s">
        <v>225</v>
      </c>
      <c r="D63" s="176" t="s">
        <v>226</v>
      </c>
      <c r="E63" s="180" t="s">
        <v>87</v>
      </c>
      <c r="F63" s="16">
        <v>2018</v>
      </c>
      <c r="G63" s="19">
        <v>50</v>
      </c>
      <c r="H63" s="19">
        <v>50</v>
      </c>
      <c r="I63" s="17"/>
      <c r="J63" s="17"/>
      <c r="K63" s="17"/>
      <c r="L63" s="17"/>
      <c r="M63" s="19">
        <v>50</v>
      </c>
      <c r="N63" s="19">
        <v>50</v>
      </c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6" t="s">
        <v>17</v>
      </c>
    </row>
    <row r="64" spans="1:33" s="18" customFormat="1" x14ac:dyDescent="0.25">
      <c r="A64" s="215"/>
      <c r="B64" s="181"/>
      <c r="C64" s="181"/>
      <c r="D64" s="177"/>
      <c r="E64" s="181"/>
      <c r="F64" s="16">
        <v>2019</v>
      </c>
      <c r="G64" s="19">
        <v>25</v>
      </c>
      <c r="H64" s="19">
        <v>25</v>
      </c>
      <c r="I64" s="17"/>
      <c r="J64" s="17"/>
      <c r="K64" s="17"/>
      <c r="L64" s="17"/>
      <c r="M64" s="19">
        <v>25</v>
      </c>
      <c r="N64" s="19">
        <v>25</v>
      </c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7"/>
    </row>
    <row r="65" spans="1:155" s="18" customFormat="1" x14ac:dyDescent="0.25">
      <c r="A65" s="215"/>
      <c r="B65" s="181"/>
      <c r="C65" s="181"/>
      <c r="D65" s="177"/>
      <c r="E65" s="181"/>
      <c r="F65" s="16">
        <v>2020</v>
      </c>
      <c r="G65" s="19">
        <v>25</v>
      </c>
      <c r="H65" s="19">
        <v>25</v>
      </c>
      <c r="I65" s="17"/>
      <c r="J65" s="17"/>
      <c r="K65" s="17"/>
      <c r="L65" s="17"/>
      <c r="M65" s="19">
        <v>25</v>
      </c>
      <c r="N65" s="19">
        <v>25</v>
      </c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7"/>
    </row>
    <row r="66" spans="1:155" s="18" customFormat="1" x14ac:dyDescent="0.25">
      <c r="A66" s="215"/>
      <c r="B66" s="181"/>
      <c r="C66" s="181"/>
      <c r="D66" s="177"/>
      <c r="E66" s="181"/>
      <c r="F66" s="16">
        <v>2021</v>
      </c>
      <c r="G66" s="19">
        <v>25</v>
      </c>
      <c r="H66" s="19">
        <v>25</v>
      </c>
      <c r="I66" s="17"/>
      <c r="J66" s="17"/>
      <c r="K66" s="17"/>
      <c r="L66" s="17"/>
      <c r="M66" s="19">
        <v>25</v>
      </c>
      <c r="N66" s="19">
        <v>25</v>
      </c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7"/>
    </row>
    <row r="67" spans="1:155" s="18" customFormat="1" x14ac:dyDescent="0.25">
      <c r="A67" s="215"/>
      <c r="B67" s="181"/>
      <c r="C67" s="181"/>
      <c r="D67" s="177"/>
      <c r="E67" s="181"/>
      <c r="F67" s="16">
        <v>2022</v>
      </c>
      <c r="G67" s="19">
        <v>25</v>
      </c>
      <c r="H67" s="19"/>
      <c r="I67" s="17"/>
      <c r="J67" s="17"/>
      <c r="K67" s="17"/>
      <c r="L67" s="17"/>
      <c r="M67" s="19">
        <v>25</v>
      </c>
      <c r="N67" s="19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7"/>
    </row>
    <row r="68" spans="1:155" s="18" customFormat="1" ht="61.5" customHeight="1" x14ac:dyDescent="0.25">
      <c r="A68" s="216"/>
      <c r="B68" s="182"/>
      <c r="C68" s="182"/>
      <c r="D68" s="178"/>
      <c r="E68" s="182"/>
      <c r="F68" s="17" t="s">
        <v>18</v>
      </c>
      <c r="G68" s="20">
        <f>SUM(G63:G67)</f>
        <v>150</v>
      </c>
      <c r="H68" s="20">
        <f>SUM(H63:H67)</f>
        <v>125</v>
      </c>
      <c r="I68" s="17"/>
      <c r="J68" s="17"/>
      <c r="K68" s="17"/>
      <c r="L68" s="17"/>
      <c r="M68" s="20">
        <f>SUM(M63:M67)</f>
        <v>150</v>
      </c>
      <c r="N68" s="20">
        <f>SUM(N63:N67)</f>
        <v>125</v>
      </c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8"/>
    </row>
    <row r="69" spans="1:155" s="18" customFormat="1" ht="15" customHeight="1" x14ac:dyDescent="0.25">
      <c r="A69" s="214" t="s">
        <v>26</v>
      </c>
      <c r="B69" s="180" t="s">
        <v>72</v>
      </c>
      <c r="C69" s="180" t="s">
        <v>256</v>
      </c>
      <c r="D69" s="176" t="s">
        <v>165</v>
      </c>
      <c r="E69" s="180" t="s">
        <v>87</v>
      </c>
      <c r="F69" s="21">
        <v>2016</v>
      </c>
      <c r="G69" s="22">
        <v>250</v>
      </c>
      <c r="H69" s="22">
        <v>250</v>
      </c>
      <c r="I69" s="54">
        <v>0</v>
      </c>
      <c r="J69" s="54">
        <v>0</v>
      </c>
      <c r="K69" s="22">
        <v>0</v>
      </c>
      <c r="L69" s="22">
        <v>0</v>
      </c>
      <c r="M69" s="22">
        <v>250</v>
      </c>
      <c r="N69" s="22">
        <v>250</v>
      </c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173" t="s">
        <v>17</v>
      </c>
    </row>
    <row r="70" spans="1:155" s="18" customFormat="1" x14ac:dyDescent="0.25">
      <c r="A70" s="215"/>
      <c r="B70" s="181"/>
      <c r="C70" s="181"/>
      <c r="D70" s="177"/>
      <c r="E70" s="181"/>
      <c r="F70" s="21">
        <v>2017</v>
      </c>
      <c r="G70" s="22">
        <v>116</v>
      </c>
      <c r="H70" s="22">
        <v>116</v>
      </c>
      <c r="I70" s="54">
        <v>0</v>
      </c>
      <c r="J70" s="54">
        <v>0</v>
      </c>
      <c r="K70" s="22">
        <v>0</v>
      </c>
      <c r="L70" s="22">
        <v>0</v>
      </c>
      <c r="M70" s="22">
        <v>116</v>
      </c>
      <c r="N70" s="22">
        <v>116</v>
      </c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174"/>
    </row>
    <row r="71" spans="1:155" s="18" customFormat="1" x14ac:dyDescent="0.25">
      <c r="A71" s="215"/>
      <c r="B71" s="181"/>
      <c r="C71" s="181"/>
      <c r="D71" s="177"/>
      <c r="E71" s="181"/>
      <c r="F71" s="21">
        <v>2018</v>
      </c>
      <c r="G71" s="22">
        <v>120</v>
      </c>
      <c r="H71" s="22">
        <v>120</v>
      </c>
      <c r="I71" s="54">
        <v>0</v>
      </c>
      <c r="J71" s="54">
        <v>0</v>
      </c>
      <c r="K71" s="22">
        <v>0</v>
      </c>
      <c r="L71" s="22">
        <v>0</v>
      </c>
      <c r="M71" s="22">
        <v>120</v>
      </c>
      <c r="N71" s="22">
        <v>120</v>
      </c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174"/>
    </row>
    <row r="72" spans="1:155" s="18" customFormat="1" x14ac:dyDescent="0.25">
      <c r="A72" s="215"/>
      <c r="B72" s="181"/>
      <c r="C72" s="181"/>
      <c r="D72" s="177"/>
      <c r="E72" s="181"/>
      <c r="F72" s="21">
        <v>2019</v>
      </c>
      <c r="G72" s="22">
        <v>5387.1</v>
      </c>
      <c r="H72" s="21">
        <v>5387.1</v>
      </c>
      <c r="I72" s="54">
        <v>0</v>
      </c>
      <c r="J72" s="54">
        <v>0</v>
      </c>
      <c r="K72" s="21">
        <v>345.8</v>
      </c>
      <c r="L72" s="21">
        <v>345.8</v>
      </c>
      <c r="M72" s="22">
        <v>5041.3</v>
      </c>
      <c r="N72" s="21">
        <v>5041.3</v>
      </c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174"/>
    </row>
    <row r="73" spans="1:155" s="18" customFormat="1" x14ac:dyDescent="0.25">
      <c r="A73" s="215"/>
      <c r="B73" s="181"/>
      <c r="C73" s="181"/>
      <c r="D73" s="177"/>
      <c r="E73" s="181"/>
      <c r="F73" s="21">
        <v>2020</v>
      </c>
      <c r="G73" s="22">
        <v>5040.5</v>
      </c>
      <c r="H73" s="21">
        <v>5040.5</v>
      </c>
      <c r="I73" s="54">
        <v>0</v>
      </c>
      <c r="J73" s="54">
        <v>0</v>
      </c>
      <c r="K73" s="22">
        <v>0</v>
      </c>
      <c r="L73" s="22">
        <v>0</v>
      </c>
      <c r="M73" s="22">
        <v>5040.5</v>
      </c>
      <c r="N73" s="21">
        <v>5040.5</v>
      </c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174"/>
    </row>
    <row r="74" spans="1:155" s="18" customFormat="1" x14ac:dyDescent="0.25">
      <c r="A74" s="215"/>
      <c r="B74" s="181"/>
      <c r="C74" s="181"/>
      <c r="D74" s="177"/>
      <c r="E74" s="181"/>
      <c r="F74" s="21">
        <v>2021</v>
      </c>
      <c r="G74" s="22">
        <v>5385.3</v>
      </c>
      <c r="H74" s="21">
        <v>5385.3</v>
      </c>
      <c r="I74" s="54">
        <v>91.5</v>
      </c>
      <c r="J74" s="54">
        <v>91.5</v>
      </c>
      <c r="K74" s="21">
        <v>13.7</v>
      </c>
      <c r="L74" s="21">
        <v>13.7</v>
      </c>
      <c r="M74" s="22">
        <v>5280.1</v>
      </c>
      <c r="N74" s="21">
        <v>5280.1</v>
      </c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174"/>
    </row>
    <row r="75" spans="1:155" s="18" customFormat="1" x14ac:dyDescent="0.25">
      <c r="A75" s="215"/>
      <c r="B75" s="181"/>
      <c r="C75" s="181"/>
      <c r="D75" s="177"/>
      <c r="E75" s="181"/>
      <c r="F75" s="21">
        <v>2022</v>
      </c>
      <c r="G75" s="22">
        <v>5376.7</v>
      </c>
      <c r="H75" s="23"/>
      <c r="I75" s="54">
        <v>82.9</v>
      </c>
      <c r="J75" s="54"/>
      <c r="K75" s="22">
        <v>17</v>
      </c>
      <c r="L75" s="23"/>
      <c r="M75" s="22">
        <v>5276.8</v>
      </c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174"/>
    </row>
    <row r="76" spans="1:155" s="18" customFormat="1" x14ac:dyDescent="0.25">
      <c r="A76" s="215"/>
      <c r="B76" s="181"/>
      <c r="C76" s="181"/>
      <c r="D76" s="177"/>
      <c r="E76" s="181"/>
      <c r="F76" s="21">
        <v>2023</v>
      </c>
      <c r="G76" s="22">
        <v>5003.5</v>
      </c>
      <c r="H76" s="23"/>
      <c r="I76" s="54"/>
      <c r="J76" s="54"/>
      <c r="K76" s="22"/>
      <c r="L76" s="23"/>
      <c r="M76" s="22">
        <v>5003.5</v>
      </c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174"/>
    </row>
    <row r="77" spans="1:155" s="18" customFormat="1" x14ac:dyDescent="0.25">
      <c r="A77" s="215"/>
      <c r="B77" s="181"/>
      <c r="C77" s="181"/>
      <c r="D77" s="177"/>
      <c r="E77" s="181"/>
      <c r="F77" s="21">
        <v>2024</v>
      </c>
      <c r="G77" s="22">
        <v>4841.1000000000004</v>
      </c>
      <c r="H77" s="23"/>
      <c r="I77" s="54"/>
      <c r="J77" s="54"/>
      <c r="K77" s="22"/>
      <c r="L77" s="23"/>
      <c r="M77" s="22">
        <v>4841.1000000000004</v>
      </c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174"/>
    </row>
    <row r="78" spans="1:155" s="18" customFormat="1" ht="30.75" customHeight="1" x14ac:dyDescent="0.25">
      <c r="A78" s="216"/>
      <c r="B78" s="182"/>
      <c r="C78" s="182"/>
      <c r="D78" s="178"/>
      <c r="E78" s="182"/>
      <c r="F78" s="24" t="s">
        <v>18</v>
      </c>
      <c r="G78" s="25">
        <f>SUM(G69:G77)</f>
        <v>31520.200000000004</v>
      </c>
      <c r="H78" s="25">
        <f>SUM(H69:H77)</f>
        <v>16298.900000000001</v>
      </c>
      <c r="I78" s="24"/>
      <c r="J78" s="24"/>
      <c r="K78" s="25">
        <f>SUM(K69:K77)</f>
        <v>376.5</v>
      </c>
      <c r="L78" s="25">
        <f>SUM(L69:L77)</f>
        <v>359.5</v>
      </c>
      <c r="M78" s="25">
        <f>SUM(M69:M77)</f>
        <v>30969.300000000003</v>
      </c>
      <c r="N78" s="25">
        <f>SUM(N69:N77)</f>
        <v>15847.9</v>
      </c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175"/>
    </row>
    <row r="79" spans="1:155" s="30" customFormat="1" x14ac:dyDescent="0.25">
      <c r="A79" s="103"/>
      <c r="B79" s="27" t="s">
        <v>28</v>
      </c>
      <c r="C79" s="28"/>
      <c r="D79" s="28"/>
      <c r="E79" s="28"/>
      <c r="F79" s="23"/>
      <c r="G79" s="29"/>
      <c r="H79" s="29"/>
      <c r="I79" s="23"/>
      <c r="J79" s="23"/>
      <c r="K79" s="23"/>
      <c r="L79" s="23"/>
      <c r="M79" s="29"/>
      <c r="N79" s="29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173" t="s">
        <v>17</v>
      </c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4"/>
      <c r="DT79" s="74"/>
      <c r="DU79" s="74"/>
      <c r="DV79" s="74"/>
      <c r="DW79" s="74"/>
      <c r="DX79" s="74"/>
      <c r="DY79" s="74"/>
      <c r="DZ79" s="74"/>
      <c r="EA79" s="74"/>
      <c r="EB79" s="74"/>
      <c r="EC79" s="74"/>
      <c r="ED79" s="74"/>
      <c r="EE79" s="74"/>
      <c r="EF79" s="74"/>
      <c r="EG79" s="74"/>
      <c r="EH79" s="74"/>
      <c r="EI79" s="74"/>
      <c r="EJ79" s="74"/>
      <c r="EK79" s="74"/>
      <c r="EL79" s="74"/>
      <c r="EM79" s="74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</row>
    <row r="80" spans="1:155" s="30" customFormat="1" ht="15.75" customHeight="1" x14ac:dyDescent="0.25">
      <c r="A80" s="200" t="s">
        <v>88</v>
      </c>
      <c r="B80" s="180" t="s">
        <v>89</v>
      </c>
      <c r="C80" s="180" t="s">
        <v>256</v>
      </c>
      <c r="D80" s="176" t="s">
        <v>220</v>
      </c>
      <c r="E80" s="180" t="s">
        <v>87</v>
      </c>
      <c r="F80" s="198">
        <v>2021</v>
      </c>
      <c r="G80" s="209">
        <v>5235.3</v>
      </c>
      <c r="H80" s="209">
        <v>5235.3</v>
      </c>
      <c r="I80" s="198">
        <v>91.5</v>
      </c>
      <c r="J80" s="198">
        <v>91.5</v>
      </c>
      <c r="K80" s="238">
        <v>13.7</v>
      </c>
      <c r="L80" s="238">
        <v>13.7</v>
      </c>
      <c r="M80" s="209">
        <v>5130.1000000000004</v>
      </c>
      <c r="N80" s="209">
        <v>5130.1000000000004</v>
      </c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1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4"/>
      <c r="DT80" s="74"/>
      <c r="DU80" s="74"/>
      <c r="DV80" s="74"/>
      <c r="DW80" s="74"/>
      <c r="DX80" s="74"/>
      <c r="DY80" s="74"/>
      <c r="DZ80" s="74"/>
      <c r="EA80" s="74"/>
      <c r="EB80" s="74"/>
      <c r="EC80" s="74"/>
      <c r="ED80" s="74"/>
      <c r="EE80" s="74"/>
      <c r="EF80" s="74"/>
      <c r="EG80" s="74"/>
      <c r="EH80" s="74"/>
      <c r="EI80" s="74"/>
      <c r="EJ80" s="74"/>
      <c r="EK80" s="74"/>
      <c r="EL80" s="74"/>
      <c r="EM80" s="74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</row>
    <row r="81" spans="1:155" s="30" customFormat="1" ht="19.5" hidden="1" customHeight="1" x14ac:dyDescent="0.25">
      <c r="A81" s="201"/>
      <c r="B81" s="181"/>
      <c r="C81" s="181"/>
      <c r="D81" s="177"/>
      <c r="E81" s="181"/>
      <c r="F81" s="199"/>
      <c r="G81" s="210"/>
      <c r="H81" s="210"/>
      <c r="I81" s="199"/>
      <c r="J81" s="199"/>
      <c r="K81" s="239"/>
      <c r="L81" s="239"/>
      <c r="M81" s="210"/>
      <c r="N81" s="210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1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4"/>
      <c r="DX81" s="74"/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4"/>
      <c r="EJ81" s="74"/>
      <c r="EK81" s="74"/>
      <c r="EL81" s="74"/>
      <c r="EM81" s="74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</row>
    <row r="82" spans="1:155" s="30" customFormat="1" ht="19.5" customHeight="1" x14ac:dyDescent="0.25">
      <c r="A82" s="201"/>
      <c r="B82" s="181"/>
      <c r="C82" s="181"/>
      <c r="D82" s="177"/>
      <c r="E82" s="181"/>
      <c r="F82" s="21">
        <v>2022</v>
      </c>
      <c r="G82" s="22">
        <v>5226.7</v>
      </c>
      <c r="H82" s="29"/>
      <c r="I82" s="21">
        <v>82.9</v>
      </c>
      <c r="J82" s="23"/>
      <c r="K82" s="22">
        <v>17</v>
      </c>
      <c r="L82" s="23"/>
      <c r="M82" s="22">
        <v>5126.8</v>
      </c>
      <c r="N82" s="29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1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4"/>
      <c r="DX82" s="74"/>
      <c r="DY82" s="74"/>
      <c r="DZ82" s="74"/>
      <c r="EA82" s="74"/>
      <c r="EB82" s="74"/>
      <c r="EC82" s="74"/>
      <c r="ED82" s="74"/>
      <c r="EE82" s="74"/>
      <c r="EF82" s="74"/>
      <c r="EG82" s="74"/>
      <c r="EH82" s="74"/>
      <c r="EI82" s="74"/>
      <c r="EJ82" s="74"/>
      <c r="EK82" s="74"/>
      <c r="EL82" s="74"/>
      <c r="EM82" s="74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</row>
    <row r="83" spans="1:155" s="30" customFormat="1" ht="19.5" customHeight="1" x14ac:dyDescent="0.25">
      <c r="A83" s="201"/>
      <c r="B83" s="181"/>
      <c r="C83" s="181"/>
      <c r="D83" s="177"/>
      <c r="E83" s="181"/>
      <c r="F83" s="21">
        <v>2023</v>
      </c>
      <c r="G83" s="22">
        <v>5003.5</v>
      </c>
      <c r="H83" s="29"/>
      <c r="I83" s="23"/>
      <c r="J83" s="23"/>
      <c r="K83" s="23"/>
      <c r="L83" s="23"/>
      <c r="M83" s="22">
        <v>5003.5</v>
      </c>
      <c r="N83" s="29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1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4"/>
      <c r="DX83" s="74"/>
      <c r="DY83" s="74"/>
      <c r="DZ83" s="74"/>
      <c r="EA83" s="74"/>
      <c r="EB83" s="74"/>
      <c r="EC83" s="74"/>
      <c r="ED83" s="74"/>
      <c r="EE83" s="74"/>
      <c r="EF83" s="74"/>
      <c r="EG83" s="74"/>
      <c r="EH83" s="74"/>
      <c r="EI83" s="74"/>
      <c r="EJ83" s="74"/>
      <c r="EK83" s="74"/>
      <c r="EL83" s="74"/>
      <c r="EM83" s="74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</row>
    <row r="84" spans="1:155" s="30" customFormat="1" ht="19.5" customHeight="1" x14ac:dyDescent="0.25">
      <c r="A84" s="201"/>
      <c r="B84" s="181"/>
      <c r="C84" s="181"/>
      <c r="D84" s="177"/>
      <c r="E84" s="181"/>
      <c r="F84" s="21">
        <v>2024</v>
      </c>
      <c r="G84" s="22">
        <v>4841.1000000000004</v>
      </c>
      <c r="H84" s="29"/>
      <c r="I84" s="23"/>
      <c r="J84" s="23"/>
      <c r="K84" s="23"/>
      <c r="L84" s="23"/>
      <c r="M84" s="22">
        <v>4841.1000000000004</v>
      </c>
      <c r="N84" s="29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1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4"/>
      <c r="DX84" s="74"/>
      <c r="DY84" s="74"/>
      <c r="DZ84" s="74"/>
      <c r="EA84" s="74"/>
      <c r="EB84" s="74"/>
      <c r="EC84" s="74"/>
      <c r="ED84" s="74"/>
      <c r="EE84" s="74"/>
      <c r="EF84" s="74"/>
      <c r="EG84" s="74"/>
      <c r="EH84" s="74"/>
      <c r="EI84" s="74"/>
      <c r="EJ84" s="74"/>
      <c r="EK84" s="74"/>
      <c r="EL84" s="74"/>
      <c r="EM84" s="74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</row>
    <row r="85" spans="1:155" s="30" customFormat="1" ht="38.25" customHeight="1" x14ac:dyDescent="0.25">
      <c r="A85" s="202"/>
      <c r="B85" s="182"/>
      <c r="C85" s="182"/>
      <c r="D85" s="178"/>
      <c r="E85" s="182"/>
      <c r="F85" s="23" t="s">
        <v>29</v>
      </c>
      <c r="G85" s="29">
        <f t="shared" ref="G85:N85" si="0">SUM(G80:G84)</f>
        <v>20306.599999999999</v>
      </c>
      <c r="H85" s="29">
        <f t="shared" si="0"/>
        <v>5235.3</v>
      </c>
      <c r="I85" s="23">
        <f t="shared" si="0"/>
        <v>174.4</v>
      </c>
      <c r="J85" s="23">
        <f t="shared" si="0"/>
        <v>91.5</v>
      </c>
      <c r="K85" s="23">
        <f t="shared" si="0"/>
        <v>30.7</v>
      </c>
      <c r="L85" s="23">
        <f t="shared" si="0"/>
        <v>13.7</v>
      </c>
      <c r="M85" s="29">
        <f t="shared" si="0"/>
        <v>20101.5</v>
      </c>
      <c r="N85" s="29">
        <f t="shared" si="0"/>
        <v>5130.1000000000004</v>
      </c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175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4"/>
      <c r="DS85" s="74"/>
      <c r="DT85" s="74"/>
      <c r="DU85" s="74"/>
      <c r="DV85" s="74"/>
      <c r="DW85" s="74"/>
      <c r="DX85" s="74"/>
      <c r="DY85" s="74"/>
      <c r="DZ85" s="74"/>
      <c r="EA85" s="74"/>
      <c r="EB85" s="74"/>
      <c r="EC85" s="74"/>
      <c r="ED85" s="74"/>
      <c r="EE85" s="74"/>
      <c r="EF85" s="74"/>
      <c r="EG85" s="74"/>
      <c r="EH85" s="74"/>
      <c r="EI85" s="74"/>
      <c r="EJ85" s="74"/>
      <c r="EK85" s="74"/>
      <c r="EL85" s="74"/>
      <c r="EM85" s="74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</row>
    <row r="86" spans="1:155" s="18" customFormat="1" x14ac:dyDescent="0.25">
      <c r="A86" s="214">
        <v>9</v>
      </c>
      <c r="B86" s="180" t="s">
        <v>111</v>
      </c>
      <c r="C86" s="180" t="s">
        <v>246</v>
      </c>
      <c r="D86" s="176" t="s">
        <v>247</v>
      </c>
      <c r="E86" s="180" t="s">
        <v>112</v>
      </c>
      <c r="F86" s="31">
        <v>2014</v>
      </c>
      <c r="G86" s="152">
        <v>0</v>
      </c>
      <c r="H86" s="152">
        <v>0</v>
      </c>
      <c r="I86" s="153"/>
      <c r="J86" s="153"/>
      <c r="K86" s="153"/>
      <c r="L86" s="153"/>
      <c r="M86" s="152">
        <v>0</v>
      </c>
      <c r="N86" s="152">
        <v>0</v>
      </c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173" t="s">
        <v>17</v>
      </c>
    </row>
    <row r="87" spans="1:155" s="18" customFormat="1" x14ac:dyDescent="0.25">
      <c r="A87" s="215"/>
      <c r="B87" s="181"/>
      <c r="C87" s="181"/>
      <c r="D87" s="177"/>
      <c r="E87" s="181"/>
      <c r="F87" s="21">
        <v>2015</v>
      </c>
      <c r="G87" s="22">
        <v>230</v>
      </c>
      <c r="H87" s="22">
        <v>230</v>
      </c>
      <c r="I87" s="23"/>
      <c r="J87" s="23"/>
      <c r="K87" s="23"/>
      <c r="L87" s="23"/>
      <c r="M87" s="22">
        <v>230</v>
      </c>
      <c r="N87" s="22">
        <v>230</v>
      </c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174"/>
    </row>
    <row r="88" spans="1:155" s="18" customFormat="1" x14ac:dyDescent="0.25">
      <c r="A88" s="215"/>
      <c r="B88" s="181"/>
      <c r="C88" s="181"/>
      <c r="D88" s="177"/>
      <c r="E88" s="181"/>
      <c r="F88" s="21">
        <v>2016</v>
      </c>
      <c r="G88" s="22">
        <v>50</v>
      </c>
      <c r="H88" s="22">
        <v>50</v>
      </c>
      <c r="I88" s="23"/>
      <c r="J88" s="23"/>
      <c r="K88" s="23"/>
      <c r="L88" s="23"/>
      <c r="M88" s="22">
        <v>50</v>
      </c>
      <c r="N88" s="22">
        <v>50</v>
      </c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174"/>
    </row>
    <row r="89" spans="1:155" s="18" customFormat="1" x14ac:dyDescent="0.25">
      <c r="A89" s="215"/>
      <c r="B89" s="181"/>
      <c r="C89" s="181"/>
      <c r="D89" s="177"/>
      <c r="E89" s="181"/>
      <c r="F89" s="21">
        <v>2017</v>
      </c>
      <c r="G89" s="22">
        <v>50</v>
      </c>
      <c r="H89" s="22">
        <v>50</v>
      </c>
      <c r="I89" s="23"/>
      <c r="J89" s="23"/>
      <c r="K89" s="23"/>
      <c r="L89" s="23"/>
      <c r="M89" s="22">
        <v>50</v>
      </c>
      <c r="N89" s="22">
        <v>50</v>
      </c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174"/>
    </row>
    <row r="90" spans="1:155" s="18" customFormat="1" x14ac:dyDescent="0.25">
      <c r="A90" s="215"/>
      <c r="B90" s="181"/>
      <c r="C90" s="181"/>
      <c r="D90" s="177"/>
      <c r="E90" s="181"/>
      <c r="F90" s="21">
        <v>2018</v>
      </c>
      <c r="G90" s="22">
        <v>50</v>
      </c>
      <c r="H90" s="22">
        <v>50</v>
      </c>
      <c r="I90" s="23"/>
      <c r="J90" s="23"/>
      <c r="K90" s="23"/>
      <c r="L90" s="23"/>
      <c r="M90" s="22">
        <v>50</v>
      </c>
      <c r="N90" s="22">
        <v>50</v>
      </c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174"/>
    </row>
    <row r="91" spans="1:155" s="18" customFormat="1" x14ac:dyDescent="0.25">
      <c r="A91" s="215"/>
      <c r="B91" s="181"/>
      <c r="C91" s="181"/>
      <c r="D91" s="177"/>
      <c r="E91" s="181"/>
      <c r="F91" s="21">
        <v>2019</v>
      </c>
      <c r="G91" s="22">
        <v>50</v>
      </c>
      <c r="H91" s="22">
        <v>50</v>
      </c>
      <c r="I91" s="23"/>
      <c r="J91" s="23"/>
      <c r="K91" s="23"/>
      <c r="L91" s="23"/>
      <c r="M91" s="22">
        <v>50</v>
      </c>
      <c r="N91" s="22">
        <v>50</v>
      </c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174"/>
    </row>
    <row r="92" spans="1:155" s="18" customFormat="1" x14ac:dyDescent="0.25">
      <c r="A92" s="215"/>
      <c r="B92" s="181"/>
      <c r="C92" s="181"/>
      <c r="D92" s="177"/>
      <c r="E92" s="181"/>
      <c r="F92" s="21">
        <v>2020</v>
      </c>
      <c r="G92" s="22">
        <v>50</v>
      </c>
      <c r="H92" s="116">
        <v>50</v>
      </c>
      <c r="I92" s="23"/>
      <c r="J92" s="23"/>
      <c r="K92" s="23"/>
      <c r="L92" s="23"/>
      <c r="M92" s="22">
        <v>50</v>
      </c>
      <c r="N92" s="22">
        <v>50</v>
      </c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174"/>
    </row>
    <row r="93" spans="1:155" s="18" customFormat="1" x14ac:dyDescent="0.25">
      <c r="A93" s="215"/>
      <c r="B93" s="181"/>
      <c r="C93" s="181"/>
      <c r="D93" s="177"/>
      <c r="E93" s="181"/>
      <c r="F93" s="21">
        <v>2021</v>
      </c>
      <c r="G93" s="22">
        <v>50</v>
      </c>
      <c r="H93" s="116">
        <v>50</v>
      </c>
      <c r="I93" s="23"/>
      <c r="J93" s="23"/>
      <c r="K93" s="23"/>
      <c r="L93" s="23"/>
      <c r="M93" s="22">
        <v>50</v>
      </c>
      <c r="N93" s="22">
        <v>50</v>
      </c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174"/>
    </row>
    <row r="94" spans="1:155" s="18" customFormat="1" x14ac:dyDescent="0.25">
      <c r="A94" s="215"/>
      <c r="B94" s="181"/>
      <c r="C94" s="181"/>
      <c r="D94" s="177"/>
      <c r="E94" s="181"/>
      <c r="F94" s="21">
        <v>2022</v>
      </c>
      <c r="G94" s="22">
        <v>50</v>
      </c>
      <c r="H94" s="23"/>
      <c r="I94" s="23"/>
      <c r="J94" s="23"/>
      <c r="K94" s="23"/>
      <c r="L94" s="23"/>
      <c r="M94" s="22">
        <v>50</v>
      </c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174"/>
    </row>
    <row r="95" spans="1:155" s="18" customFormat="1" x14ac:dyDescent="0.25">
      <c r="A95" s="216"/>
      <c r="B95" s="182"/>
      <c r="C95" s="182"/>
      <c r="D95" s="178"/>
      <c r="E95" s="182"/>
      <c r="F95" s="23" t="s">
        <v>18</v>
      </c>
      <c r="G95" s="29">
        <f>SUM(G86:G94)</f>
        <v>580</v>
      </c>
      <c r="H95" s="29">
        <f>SUM(H86:I94)</f>
        <v>530</v>
      </c>
      <c r="I95" s="23"/>
      <c r="J95" s="23"/>
      <c r="K95" s="23"/>
      <c r="L95" s="23"/>
      <c r="M95" s="29">
        <f>SUM(M86:M94)</f>
        <v>580</v>
      </c>
      <c r="N95" s="29">
        <f>SUM(N86:N94)</f>
        <v>530</v>
      </c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175"/>
    </row>
    <row r="96" spans="1:155" s="18" customFormat="1" x14ac:dyDescent="0.25">
      <c r="A96" s="214">
        <v>10</v>
      </c>
      <c r="B96" s="180" t="s">
        <v>113</v>
      </c>
      <c r="C96" s="180" t="s">
        <v>86</v>
      </c>
      <c r="D96" s="176" t="s">
        <v>83</v>
      </c>
      <c r="E96" s="180" t="s">
        <v>73</v>
      </c>
      <c r="F96" s="21">
        <v>2014</v>
      </c>
      <c r="G96" s="22">
        <v>61.9</v>
      </c>
      <c r="H96" s="22">
        <v>61.9</v>
      </c>
      <c r="I96" s="23"/>
      <c r="J96" s="23"/>
      <c r="K96" s="23"/>
      <c r="L96" s="23"/>
      <c r="M96" s="22">
        <v>61.9</v>
      </c>
      <c r="N96" s="22">
        <v>61.9</v>
      </c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173" t="s">
        <v>17</v>
      </c>
    </row>
    <row r="97" spans="1:33" s="18" customFormat="1" x14ac:dyDescent="0.25">
      <c r="A97" s="215"/>
      <c r="B97" s="181"/>
      <c r="C97" s="181"/>
      <c r="D97" s="177"/>
      <c r="E97" s="181"/>
      <c r="F97" s="21">
        <v>2015</v>
      </c>
      <c r="G97" s="22">
        <v>80</v>
      </c>
      <c r="H97" s="22">
        <v>80</v>
      </c>
      <c r="I97" s="23"/>
      <c r="J97" s="23"/>
      <c r="K97" s="23"/>
      <c r="L97" s="23"/>
      <c r="M97" s="22">
        <v>80</v>
      </c>
      <c r="N97" s="22">
        <v>80</v>
      </c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174"/>
    </row>
    <row r="98" spans="1:33" s="18" customFormat="1" x14ac:dyDescent="0.25">
      <c r="A98" s="215"/>
      <c r="B98" s="181"/>
      <c r="C98" s="181"/>
      <c r="D98" s="177"/>
      <c r="E98" s="181"/>
      <c r="F98" s="21">
        <v>2016</v>
      </c>
      <c r="G98" s="22">
        <v>30</v>
      </c>
      <c r="H98" s="22">
        <v>30</v>
      </c>
      <c r="I98" s="23"/>
      <c r="J98" s="23"/>
      <c r="K98" s="23"/>
      <c r="L98" s="23"/>
      <c r="M98" s="22">
        <v>30</v>
      </c>
      <c r="N98" s="22">
        <v>30</v>
      </c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174"/>
    </row>
    <row r="99" spans="1:33" s="18" customFormat="1" x14ac:dyDescent="0.25">
      <c r="A99" s="215"/>
      <c r="B99" s="181"/>
      <c r="C99" s="181"/>
      <c r="D99" s="177"/>
      <c r="E99" s="181"/>
      <c r="F99" s="21">
        <v>2017</v>
      </c>
      <c r="G99" s="22">
        <v>10</v>
      </c>
      <c r="H99" s="22">
        <v>10</v>
      </c>
      <c r="I99" s="23"/>
      <c r="J99" s="23"/>
      <c r="K99" s="23"/>
      <c r="L99" s="23"/>
      <c r="M99" s="22">
        <v>10</v>
      </c>
      <c r="N99" s="22">
        <v>10</v>
      </c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174"/>
    </row>
    <row r="100" spans="1:33" s="18" customFormat="1" x14ac:dyDescent="0.25">
      <c r="A100" s="215"/>
      <c r="B100" s="181"/>
      <c r="C100" s="181"/>
      <c r="D100" s="177"/>
      <c r="E100" s="181"/>
      <c r="F100" s="21">
        <v>2018</v>
      </c>
      <c r="G100" s="22">
        <v>10</v>
      </c>
      <c r="H100" s="22">
        <v>10</v>
      </c>
      <c r="I100" s="23"/>
      <c r="J100" s="23"/>
      <c r="K100" s="23"/>
      <c r="L100" s="23"/>
      <c r="M100" s="22">
        <v>10</v>
      </c>
      <c r="N100" s="22">
        <v>10</v>
      </c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174"/>
    </row>
    <row r="101" spans="1:33" s="18" customFormat="1" x14ac:dyDescent="0.25">
      <c r="A101" s="215"/>
      <c r="B101" s="181"/>
      <c r="C101" s="181"/>
      <c r="D101" s="177"/>
      <c r="E101" s="181"/>
      <c r="F101" s="21">
        <v>2019</v>
      </c>
      <c r="G101" s="22">
        <v>0</v>
      </c>
      <c r="H101" s="22">
        <v>0</v>
      </c>
      <c r="I101" s="23"/>
      <c r="J101" s="23"/>
      <c r="K101" s="23"/>
      <c r="L101" s="23"/>
      <c r="M101" s="22">
        <v>0</v>
      </c>
      <c r="N101" s="22">
        <v>0</v>
      </c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174"/>
    </row>
    <row r="102" spans="1:33" s="18" customFormat="1" x14ac:dyDescent="0.25">
      <c r="A102" s="215"/>
      <c r="B102" s="181"/>
      <c r="C102" s="181"/>
      <c r="D102" s="177"/>
      <c r="E102" s="181"/>
      <c r="F102" s="21">
        <v>2020</v>
      </c>
      <c r="G102" s="22">
        <v>0</v>
      </c>
      <c r="H102" s="22">
        <v>0</v>
      </c>
      <c r="I102" s="23"/>
      <c r="J102" s="23"/>
      <c r="K102" s="23"/>
      <c r="L102" s="23"/>
      <c r="M102" s="22">
        <v>0</v>
      </c>
      <c r="N102" s="22">
        <v>0</v>
      </c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174"/>
    </row>
    <row r="103" spans="1:33" s="18" customFormat="1" x14ac:dyDescent="0.25">
      <c r="A103" s="215"/>
      <c r="B103" s="181"/>
      <c r="C103" s="181"/>
      <c r="D103" s="177"/>
      <c r="E103" s="181"/>
      <c r="F103" s="21">
        <v>2021</v>
      </c>
      <c r="G103" s="22">
        <v>0</v>
      </c>
      <c r="H103" s="22">
        <v>0</v>
      </c>
      <c r="I103" s="23"/>
      <c r="J103" s="23"/>
      <c r="K103" s="23"/>
      <c r="L103" s="23"/>
      <c r="M103" s="22">
        <v>0</v>
      </c>
      <c r="N103" s="22">
        <v>0</v>
      </c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174"/>
    </row>
    <row r="104" spans="1:33" s="18" customFormat="1" ht="36" customHeight="1" x14ac:dyDescent="0.25">
      <c r="A104" s="216"/>
      <c r="B104" s="182"/>
      <c r="C104" s="182"/>
      <c r="D104" s="178"/>
      <c r="E104" s="182"/>
      <c r="F104" s="23" t="s">
        <v>18</v>
      </c>
      <c r="G104" s="29">
        <f>G96+G97+G98+G99+G100+G101+G103</f>
        <v>191.9</v>
      </c>
      <c r="H104" s="29">
        <v>191.9</v>
      </c>
      <c r="I104" s="23"/>
      <c r="J104" s="23"/>
      <c r="K104" s="23"/>
      <c r="L104" s="23"/>
      <c r="M104" s="29">
        <f>M96+M97+M98+M99+M100+M101+M103</f>
        <v>191.9</v>
      </c>
      <c r="N104" s="29">
        <v>191.9</v>
      </c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175"/>
    </row>
    <row r="105" spans="1:33" s="18" customFormat="1" x14ac:dyDescent="0.25">
      <c r="A105" s="265">
        <v>11</v>
      </c>
      <c r="B105" s="195" t="s">
        <v>74</v>
      </c>
      <c r="C105" s="203" t="s">
        <v>252</v>
      </c>
      <c r="D105" s="211" t="s">
        <v>92</v>
      </c>
      <c r="E105" s="195" t="s">
        <v>114</v>
      </c>
      <c r="F105" s="21">
        <v>2019</v>
      </c>
      <c r="G105" s="21">
        <v>51168.4</v>
      </c>
      <c r="H105" s="22">
        <v>51153.7</v>
      </c>
      <c r="I105" s="21">
        <v>3268.2</v>
      </c>
      <c r="J105" s="21">
        <v>3268.2</v>
      </c>
      <c r="K105" s="21">
        <v>4877.8</v>
      </c>
      <c r="L105" s="21">
        <v>4877.8</v>
      </c>
      <c r="M105" s="21">
        <v>43022.400000000001</v>
      </c>
      <c r="N105" s="21">
        <v>43007.7</v>
      </c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173" t="s">
        <v>17</v>
      </c>
    </row>
    <row r="106" spans="1:33" s="18" customFormat="1" x14ac:dyDescent="0.25">
      <c r="A106" s="266"/>
      <c r="B106" s="196"/>
      <c r="C106" s="204"/>
      <c r="D106" s="212"/>
      <c r="E106" s="196"/>
      <c r="F106" s="21">
        <v>2020</v>
      </c>
      <c r="G106" s="21">
        <v>49982.400000000001</v>
      </c>
      <c r="H106" s="22">
        <v>49978.9</v>
      </c>
      <c r="I106" s="21">
        <v>1008.2</v>
      </c>
      <c r="J106" s="21">
        <v>1008.2</v>
      </c>
      <c r="K106" s="22">
        <v>150.68</v>
      </c>
      <c r="L106" s="22">
        <v>150.68</v>
      </c>
      <c r="M106" s="21">
        <v>48823.5</v>
      </c>
      <c r="N106" s="22">
        <v>48820</v>
      </c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174"/>
    </row>
    <row r="107" spans="1:33" s="18" customFormat="1" x14ac:dyDescent="0.25">
      <c r="A107" s="266"/>
      <c r="B107" s="196"/>
      <c r="C107" s="204"/>
      <c r="D107" s="212"/>
      <c r="E107" s="196"/>
      <c r="F107" s="21">
        <v>2021</v>
      </c>
      <c r="G107" s="21">
        <v>57501.5</v>
      </c>
      <c r="H107" s="21">
        <v>57483.3</v>
      </c>
      <c r="I107" s="21">
        <v>4785.3</v>
      </c>
      <c r="J107" s="21">
        <v>4785.3</v>
      </c>
      <c r="K107" s="21">
        <v>660.1</v>
      </c>
      <c r="L107" s="21">
        <v>660.1</v>
      </c>
      <c r="M107" s="21">
        <v>52056.1</v>
      </c>
      <c r="N107" s="21">
        <v>52037.9</v>
      </c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174"/>
    </row>
    <row r="108" spans="1:33" s="18" customFormat="1" x14ac:dyDescent="0.25">
      <c r="A108" s="266"/>
      <c r="B108" s="196"/>
      <c r="C108" s="204"/>
      <c r="D108" s="212"/>
      <c r="E108" s="196"/>
      <c r="F108" s="21">
        <v>2022</v>
      </c>
      <c r="G108" s="22">
        <v>67982.100000000006</v>
      </c>
      <c r="H108" s="23"/>
      <c r="I108" s="21">
        <v>7514.2</v>
      </c>
      <c r="J108" s="23"/>
      <c r="K108" s="21">
        <v>6171.2</v>
      </c>
      <c r="L108" s="23"/>
      <c r="M108" s="22">
        <v>54296.7</v>
      </c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174"/>
    </row>
    <row r="109" spans="1:33" s="18" customFormat="1" x14ac:dyDescent="0.25">
      <c r="A109" s="266"/>
      <c r="B109" s="196"/>
      <c r="C109" s="204"/>
      <c r="D109" s="212"/>
      <c r="E109" s="196"/>
      <c r="F109" s="21">
        <v>2023</v>
      </c>
      <c r="G109" s="21">
        <v>54072.1</v>
      </c>
      <c r="H109" s="23"/>
      <c r="I109" s="21">
        <v>27.1</v>
      </c>
      <c r="J109" s="21"/>
      <c r="K109" s="21">
        <v>5.6</v>
      </c>
      <c r="L109" s="23"/>
      <c r="M109" s="21">
        <v>54039.4</v>
      </c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174"/>
    </row>
    <row r="110" spans="1:33" s="18" customFormat="1" x14ac:dyDescent="0.25">
      <c r="A110" s="266"/>
      <c r="B110" s="196"/>
      <c r="C110" s="204"/>
      <c r="D110" s="212"/>
      <c r="E110" s="196"/>
      <c r="F110" s="21">
        <v>2024</v>
      </c>
      <c r="G110" s="22">
        <v>58066</v>
      </c>
      <c r="H110" s="30"/>
      <c r="I110" s="21">
        <v>4363.8999999999996</v>
      </c>
      <c r="J110" s="30"/>
      <c r="K110" s="21">
        <v>893.8</v>
      </c>
      <c r="L110" s="30"/>
      <c r="M110" s="22">
        <v>52808.3</v>
      </c>
      <c r="N110" s="30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174"/>
    </row>
    <row r="111" spans="1:33" s="18" customFormat="1" ht="24.75" customHeight="1" x14ac:dyDescent="0.25">
      <c r="A111" s="267"/>
      <c r="B111" s="197"/>
      <c r="C111" s="205"/>
      <c r="D111" s="213"/>
      <c r="E111" s="197"/>
      <c r="F111" s="23" t="s">
        <v>18</v>
      </c>
      <c r="G111" s="29">
        <f t="shared" ref="G111:L111" si="1">SUM(G105:G110)</f>
        <v>338772.5</v>
      </c>
      <c r="H111" s="29">
        <f t="shared" si="1"/>
        <v>158615.90000000002</v>
      </c>
      <c r="I111" s="23">
        <f t="shared" si="1"/>
        <v>20966.900000000001</v>
      </c>
      <c r="J111" s="23">
        <f t="shared" si="1"/>
        <v>9061.7000000000007</v>
      </c>
      <c r="K111" s="23">
        <f t="shared" si="1"/>
        <v>12759.18</v>
      </c>
      <c r="L111" s="23">
        <f t="shared" si="1"/>
        <v>5688.5800000000008</v>
      </c>
      <c r="M111" s="29" t="s">
        <v>255</v>
      </c>
      <c r="N111" s="29">
        <f>SUM(N105:N109)</f>
        <v>143865.60000000001</v>
      </c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175"/>
    </row>
    <row r="112" spans="1:33" s="18" customFormat="1" x14ac:dyDescent="0.25">
      <c r="A112" s="21"/>
      <c r="B112" s="16" t="s">
        <v>28</v>
      </c>
      <c r="C112" s="16"/>
      <c r="D112" s="16"/>
      <c r="E112" s="16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130"/>
    </row>
    <row r="113" spans="1:33" s="18" customFormat="1" ht="15" customHeight="1" x14ac:dyDescent="0.25">
      <c r="A113" s="206" t="s">
        <v>198</v>
      </c>
      <c r="B113" s="180" t="s">
        <v>115</v>
      </c>
      <c r="C113" s="203" t="s">
        <v>253</v>
      </c>
      <c r="D113" s="176" t="s">
        <v>92</v>
      </c>
      <c r="E113" s="195" t="s">
        <v>114</v>
      </c>
      <c r="F113" s="21">
        <v>2019</v>
      </c>
      <c r="G113" s="22">
        <v>262</v>
      </c>
      <c r="H113" s="22">
        <v>262</v>
      </c>
      <c r="I113" s="22">
        <v>0</v>
      </c>
      <c r="J113" s="22">
        <v>0</v>
      </c>
      <c r="K113" s="22">
        <v>0</v>
      </c>
      <c r="L113" s="22">
        <v>0</v>
      </c>
      <c r="M113" s="22">
        <v>262</v>
      </c>
      <c r="N113" s="22">
        <v>262</v>
      </c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173" t="s">
        <v>17</v>
      </c>
    </row>
    <row r="114" spans="1:33" s="18" customFormat="1" x14ac:dyDescent="0.25">
      <c r="A114" s="207"/>
      <c r="B114" s="181"/>
      <c r="C114" s="204"/>
      <c r="D114" s="177"/>
      <c r="E114" s="196"/>
      <c r="F114" s="21">
        <v>2020</v>
      </c>
      <c r="G114" s="22">
        <v>115</v>
      </c>
      <c r="H114" s="22">
        <v>115</v>
      </c>
      <c r="I114" s="22">
        <v>0</v>
      </c>
      <c r="J114" s="22">
        <v>0</v>
      </c>
      <c r="K114" s="22">
        <v>0</v>
      </c>
      <c r="L114" s="22">
        <v>0</v>
      </c>
      <c r="M114" s="22">
        <v>115</v>
      </c>
      <c r="N114" s="22">
        <v>115</v>
      </c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174"/>
    </row>
    <row r="115" spans="1:33" s="18" customFormat="1" x14ac:dyDescent="0.25">
      <c r="A115" s="207"/>
      <c r="B115" s="181"/>
      <c r="C115" s="204"/>
      <c r="D115" s="177"/>
      <c r="E115" s="196"/>
      <c r="F115" s="21">
        <v>2021</v>
      </c>
      <c r="G115" s="22">
        <v>221</v>
      </c>
      <c r="H115" s="22">
        <v>221</v>
      </c>
      <c r="I115" s="22">
        <v>0</v>
      </c>
      <c r="J115" s="22">
        <v>0</v>
      </c>
      <c r="K115" s="22">
        <v>0</v>
      </c>
      <c r="L115" s="22">
        <v>0</v>
      </c>
      <c r="M115" s="22">
        <v>221</v>
      </c>
      <c r="N115" s="22">
        <v>221</v>
      </c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174"/>
    </row>
    <row r="116" spans="1:33" s="18" customFormat="1" x14ac:dyDescent="0.25">
      <c r="A116" s="207"/>
      <c r="B116" s="181"/>
      <c r="C116" s="204"/>
      <c r="D116" s="177"/>
      <c r="E116" s="196"/>
      <c r="F116" s="21">
        <v>2022</v>
      </c>
      <c r="G116" s="22">
        <v>310</v>
      </c>
      <c r="H116" s="29"/>
      <c r="I116" s="22">
        <v>0</v>
      </c>
      <c r="J116" s="22">
        <v>0</v>
      </c>
      <c r="K116" s="22">
        <v>0</v>
      </c>
      <c r="L116" s="22">
        <v>0</v>
      </c>
      <c r="M116" s="22">
        <v>310</v>
      </c>
      <c r="N116" s="29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174"/>
    </row>
    <row r="117" spans="1:33" s="18" customFormat="1" x14ac:dyDescent="0.25">
      <c r="A117" s="207"/>
      <c r="B117" s="181"/>
      <c r="C117" s="204"/>
      <c r="D117" s="177"/>
      <c r="E117" s="196"/>
      <c r="F117" s="21">
        <v>2023</v>
      </c>
      <c r="G117" s="22">
        <v>0</v>
      </c>
      <c r="H117" s="29"/>
      <c r="I117" s="22">
        <v>0</v>
      </c>
      <c r="J117" s="22"/>
      <c r="K117" s="22">
        <v>0</v>
      </c>
      <c r="L117" s="22"/>
      <c r="M117" s="22">
        <v>0</v>
      </c>
      <c r="N117" s="29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174"/>
    </row>
    <row r="118" spans="1:33" s="18" customFormat="1" x14ac:dyDescent="0.25">
      <c r="A118" s="207"/>
      <c r="B118" s="181"/>
      <c r="C118" s="204"/>
      <c r="D118" s="177"/>
      <c r="E118" s="196"/>
      <c r="F118" s="21">
        <v>2024</v>
      </c>
      <c r="G118" s="22">
        <v>0</v>
      </c>
      <c r="H118" s="22"/>
      <c r="I118" s="22">
        <v>0</v>
      </c>
      <c r="J118" s="22"/>
      <c r="K118" s="22">
        <v>0</v>
      </c>
      <c r="L118" s="22"/>
      <c r="M118" s="22">
        <v>0</v>
      </c>
      <c r="N118" s="22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174"/>
    </row>
    <row r="119" spans="1:33" s="18" customFormat="1" ht="30" customHeight="1" x14ac:dyDescent="0.25">
      <c r="A119" s="208"/>
      <c r="B119" s="182"/>
      <c r="C119" s="205"/>
      <c r="D119" s="178"/>
      <c r="E119" s="197"/>
      <c r="F119" s="23" t="s">
        <v>29</v>
      </c>
      <c r="G119" s="29">
        <f>SUM(G113:G118)</f>
        <v>908</v>
      </c>
      <c r="H119" s="29">
        <f>SUM(H113:H118)</f>
        <v>598</v>
      </c>
      <c r="I119" s="29">
        <f>SUM(I113:I118)</f>
        <v>0</v>
      </c>
      <c r="J119" s="29">
        <f>SUM(G119:I119)</f>
        <v>1506</v>
      </c>
      <c r="K119" s="29">
        <f>SUM(K113:K118)</f>
        <v>0</v>
      </c>
      <c r="L119" s="29">
        <f>SUM(L113:L118)</f>
        <v>0</v>
      </c>
      <c r="M119" s="29">
        <f>SUM(M113:M118)</f>
        <v>908</v>
      </c>
      <c r="N119" s="29">
        <f>SUM(N113:N118)</f>
        <v>598</v>
      </c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175"/>
    </row>
    <row r="120" spans="1:33" s="18" customFormat="1" ht="15" customHeight="1" x14ac:dyDescent="0.25">
      <c r="A120" s="206" t="s">
        <v>199</v>
      </c>
      <c r="B120" s="180" t="s">
        <v>116</v>
      </c>
      <c r="C120" s="203" t="s">
        <v>252</v>
      </c>
      <c r="D120" s="176" t="s">
        <v>92</v>
      </c>
      <c r="E120" s="195" t="s">
        <v>114</v>
      </c>
      <c r="F120" s="21">
        <v>2019</v>
      </c>
      <c r="G120" s="21">
        <v>26301.9</v>
      </c>
      <c r="H120" s="21">
        <v>26291.4</v>
      </c>
      <c r="I120" s="21">
        <v>3183.2</v>
      </c>
      <c r="J120" s="21">
        <v>3183.2</v>
      </c>
      <c r="K120" s="21">
        <v>2686.7</v>
      </c>
      <c r="L120" s="21">
        <v>2686.7</v>
      </c>
      <c r="M120" s="21">
        <v>20432.04</v>
      </c>
      <c r="N120" s="21">
        <v>20421.54</v>
      </c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173" t="s">
        <v>17</v>
      </c>
    </row>
    <row r="121" spans="1:33" s="18" customFormat="1" x14ac:dyDescent="0.25">
      <c r="A121" s="207"/>
      <c r="B121" s="181"/>
      <c r="C121" s="204"/>
      <c r="D121" s="177"/>
      <c r="E121" s="196"/>
      <c r="F121" s="21">
        <v>2020</v>
      </c>
      <c r="G121" s="22">
        <v>23120.1</v>
      </c>
      <c r="H121" s="21">
        <v>23117.5</v>
      </c>
      <c r="I121" s="21">
        <v>777.25</v>
      </c>
      <c r="J121" s="21">
        <v>777.25</v>
      </c>
      <c r="K121" s="21">
        <v>116.14</v>
      </c>
      <c r="L121" s="21">
        <v>116.14</v>
      </c>
      <c r="M121" s="22">
        <v>22226.7</v>
      </c>
      <c r="N121" s="21">
        <v>22224.1</v>
      </c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174"/>
    </row>
    <row r="122" spans="1:33" s="18" customFormat="1" x14ac:dyDescent="0.25">
      <c r="A122" s="207"/>
      <c r="B122" s="181"/>
      <c r="C122" s="204"/>
      <c r="D122" s="177"/>
      <c r="E122" s="196"/>
      <c r="F122" s="21">
        <v>2021</v>
      </c>
      <c r="G122" s="22">
        <v>24535.599999999999</v>
      </c>
      <c r="H122" s="21">
        <v>24533.7</v>
      </c>
      <c r="I122" s="22">
        <v>0</v>
      </c>
      <c r="J122" s="22">
        <v>0</v>
      </c>
      <c r="K122" s="22">
        <v>0</v>
      </c>
      <c r="L122" s="22">
        <v>0</v>
      </c>
      <c r="M122" s="22">
        <v>24535.599999999999</v>
      </c>
      <c r="N122" s="21">
        <v>24533.7</v>
      </c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174"/>
    </row>
    <row r="123" spans="1:33" s="18" customFormat="1" x14ac:dyDescent="0.25">
      <c r="A123" s="207"/>
      <c r="B123" s="181"/>
      <c r="C123" s="204"/>
      <c r="D123" s="177"/>
      <c r="E123" s="196"/>
      <c r="F123" s="21">
        <v>2022</v>
      </c>
      <c r="G123" s="22">
        <v>24421.4</v>
      </c>
      <c r="H123" s="22"/>
      <c r="I123" s="22">
        <v>0</v>
      </c>
      <c r="J123" s="22"/>
      <c r="K123" s="22">
        <v>0</v>
      </c>
      <c r="L123" s="22"/>
      <c r="M123" s="22">
        <v>24421.4</v>
      </c>
      <c r="N123" s="29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174"/>
    </row>
    <row r="124" spans="1:33" s="18" customFormat="1" x14ac:dyDescent="0.25">
      <c r="A124" s="207"/>
      <c r="B124" s="181"/>
      <c r="C124" s="204"/>
      <c r="D124" s="177"/>
      <c r="E124" s="196"/>
      <c r="F124" s="21">
        <v>2023</v>
      </c>
      <c r="G124" s="22">
        <v>25080.6</v>
      </c>
      <c r="H124" s="22"/>
      <c r="I124" s="22">
        <v>0</v>
      </c>
      <c r="J124" s="22"/>
      <c r="K124" s="22">
        <v>0</v>
      </c>
      <c r="L124" s="22"/>
      <c r="M124" s="22">
        <v>25080.6</v>
      </c>
      <c r="N124" s="29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174"/>
    </row>
    <row r="125" spans="1:33" s="18" customFormat="1" x14ac:dyDescent="0.25">
      <c r="A125" s="207"/>
      <c r="B125" s="181"/>
      <c r="C125" s="204"/>
      <c r="D125" s="177"/>
      <c r="E125" s="196"/>
      <c r="F125" s="21">
        <v>2024</v>
      </c>
      <c r="G125" s="21">
        <v>28909.9</v>
      </c>
      <c r="H125" s="22"/>
      <c r="I125" s="22">
        <v>4336.8</v>
      </c>
      <c r="J125" s="22"/>
      <c r="K125" s="22">
        <v>888.2</v>
      </c>
      <c r="L125" s="22"/>
      <c r="M125" s="21">
        <v>23684.9</v>
      </c>
      <c r="N125" s="22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174"/>
    </row>
    <row r="126" spans="1:33" s="18" customFormat="1" ht="24.75" customHeight="1" x14ac:dyDescent="0.25">
      <c r="A126" s="208"/>
      <c r="B126" s="182"/>
      <c r="C126" s="205"/>
      <c r="D126" s="178"/>
      <c r="E126" s="197"/>
      <c r="F126" s="23" t="s">
        <v>29</v>
      </c>
      <c r="G126" s="29">
        <f t="shared" ref="G126:N126" si="2">SUM(G120:G125)</f>
        <v>152369.5</v>
      </c>
      <c r="H126" s="29">
        <f t="shared" si="2"/>
        <v>73942.600000000006</v>
      </c>
      <c r="I126" s="23">
        <f t="shared" si="2"/>
        <v>8297.25</v>
      </c>
      <c r="J126" s="23">
        <f t="shared" si="2"/>
        <v>3960.45</v>
      </c>
      <c r="K126" s="23">
        <f t="shared" si="2"/>
        <v>3691.04</v>
      </c>
      <c r="L126" s="23">
        <f t="shared" si="2"/>
        <v>2802.8399999999997</v>
      </c>
      <c r="M126" s="29">
        <f t="shared" si="2"/>
        <v>140381.24</v>
      </c>
      <c r="N126" s="29">
        <f t="shared" si="2"/>
        <v>67179.34</v>
      </c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175"/>
    </row>
    <row r="127" spans="1:33" s="18" customFormat="1" ht="16.5" customHeight="1" x14ac:dyDescent="0.25">
      <c r="A127" s="206" t="s">
        <v>200</v>
      </c>
      <c r="B127" s="180" t="s">
        <v>117</v>
      </c>
      <c r="C127" s="203" t="s">
        <v>254</v>
      </c>
      <c r="D127" s="176" t="s">
        <v>92</v>
      </c>
      <c r="E127" s="195" t="s">
        <v>114</v>
      </c>
      <c r="F127" s="21">
        <v>2019</v>
      </c>
      <c r="G127" s="22">
        <v>6324.5</v>
      </c>
      <c r="H127" s="21">
        <v>6322.2</v>
      </c>
      <c r="I127" s="22">
        <v>0</v>
      </c>
      <c r="J127" s="22">
        <v>0</v>
      </c>
      <c r="K127" s="21">
        <v>414.5</v>
      </c>
      <c r="L127" s="21">
        <v>414.5</v>
      </c>
      <c r="M127" s="22">
        <v>5910</v>
      </c>
      <c r="N127" s="21">
        <v>5907.7</v>
      </c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173" t="s">
        <v>17</v>
      </c>
    </row>
    <row r="128" spans="1:33" s="18" customFormat="1" ht="16.5" customHeight="1" x14ac:dyDescent="0.25">
      <c r="A128" s="207"/>
      <c r="B128" s="181"/>
      <c r="C128" s="204"/>
      <c r="D128" s="177"/>
      <c r="E128" s="196"/>
      <c r="F128" s="21">
        <v>2020</v>
      </c>
      <c r="G128" s="22">
        <v>6672.1</v>
      </c>
      <c r="H128" s="21">
        <v>6671.5</v>
      </c>
      <c r="I128" s="22">
        <v>0</v>
      </c>
      <c r="J128" s="22">
        <v>0</v>
      </c>
      <c r="K128" s="22">
        <v>0</v>
      </c>
      <c r="L128" s="22">
        <v>0</v>
      </c>
      <c r="M128" s="22">
        <v>6672.1</v>
      </c>
      <c r="N128" s="21">
        <v>6671.5</v>
      </c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174"/>
    </row>
    <row r="129" spans="1:33" s="18" customFormat="1" ht="16.5" customHeight="1" x14ac:dyDescent="0.25">
      <c r="A129" s="207"/>
      <c r="B129" s="181"/>
      <c r="C129" s="204"/>
      <c r="D129" s="177"/>
      <c r="E129" s="196"/>
      <c r="F129" s="21">
        <v>2021</v>
      </c>
      <c r="G129" s="22">
        <v>11643.7</v>
      </c>
      <c r="H129" s="21">
        <v>11643.7</v>
      </c>
      <c r="I129" s="21">
        <v>4705.5</v>
      </c>
      <c r="J129" s="21">
        <v>4705.5</v>
      </c>
      <c r="K129" s="22">
        <v>489</v>
      </c>
      <c r="L129" s="22">
        <v>489</v>
      </c>
      <c r="M129" s="22">
        <v>6449.2</v>
      </c>
      <c r="N129" s="22">
        <v>6449.2</v>
      </c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174"/>
    </row>
    <row r="130" spans="1:33" s="18" customFormat="1" ht="16.5" customHeight="1" x14ac:dyDescent="0.25">
      <c r="A130" s="207"/>
      <c r="B130" s="181"/>
      <c r="C130" s="204"/>
      <c r="D130" s="177"/>
      <c r="E130" s="196"/>
      <c r="F130" s="21">
        <v>2022</v>
      </c>
      <c r="G130" s="22">
        <v>11897.9</v>
      </c>
      <c r="H130" s="23"/>
      <c r="I130" s="21">
        <v>4236.3999999999996</v>
      </c>
      <c r="J130" s="23"/>
      <c r="K130" s="22">
        <v>131</v>
      </c>
      <c r="L130" s="23"/>
      <c r="M130" s="22">
        <v>7530.5</v>
      </c>
      <c r="N130" s="29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174"/>
    </row>
    <row r="131" spans="1:33" s="18" customFormat="1" ht="16.5" customHeight="1" x14ac:dyDescent="0.25">
      <c r="A131" s="207"/>
      <c r="B131" s="181"/>
      <c r="C131" s="204"/>
      <c r="D131" s="177"/>
      <c r="E131" s="196"/>
      <c r="F131" s="21">
        <v>2023</v>
      </c>
      <c r="G131" s="21">
        <v>7717.7</v>
      </c>
      <c r="H131" s="22"/>
      <c r="I131" s="22">
        <v>0</v>
      </c>
      <c r="J131" s="22"/>
      <c r="K131" s="22">
        <v>0</v>
      </c>
      <c r="L131" s="22"/>
      <c r="M131" s="21">
        <v>7717.7</v>
      </c>
      <c r="N131" s="29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174"/>
    </row>
    <row r="132" spans="1:33" s="18" customFormat="1" ht="16.5" customHeight="1" x14ac:dyDescent="0.25">
      <c r="A132" s="207"/>
      <c r="B132" s="181"/>
      <c r="C132" s="204"/>
      <c r="D132" s="177"/>
      <c r="E132" s="196"/>
      <c r="F132" s="21">
        <v>2024</v>
      </c>
      <c r="G132" s="22">
        <v>7793.6</v>
      </c>
      <c r="H132" s="22"/>
      <c r="I132" s="22">
        <v>0</v>
      </c>
      <c r="J132" s="22"/>
      <c r="K132" s="22">
        <v>0</v>
      </c>
      <c r="L132" s="22"/>
      <c r="M132" s="22">
        <v>7793.6</v>
      </c>
      <c r="N132" s="22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174"/>
    </row>
    <row r="133" spans="1:33" s="18" customFormat="1" ht="21.75" customHeight="1" x14ac:dyDescent="0.25">
      <c r="A133" s="208"/>
      <c r="B133" s="182"/>
      <c r="C133" s="205"/>
      <c r="D133" s="178"/>
      <c r="E133" s="197"/>
      <c r="F133" s="23" t="s">
        <v>29</v>
      </c>
      <c r="G133" s="29">
        <f>SUM(G127:G132)</f>
        <v>52049.5</v>
      </c>
      <c r="H133" s="23">
        <f>SUM(H127:H132)</f>
        <v>24637.4</v>
      </c>
      <c r="I133" s="23">
        <f>SUM(I127:I131)</f>
        <v>8941.9</v>
      </c>
      <c r="J133" s="23">
        <f>SUM(J127:J132)</f>
        <v>4705.5</v>
      </c>
      <c r="K133" s="23">
        <f>SUM(K127:K132)</f>
        <v>1034.5</v>
      </c>
      <c r="L133" s="23">
        <f>SUM(L127:L132)</f>
        <v>903.5</v>
      </c>
      <c r="M133" s="29">
        <f>SUM(M127:M132)</f>
        <v>42073.1</v>
      </c>
      <c r="N133" s="23">
        <f>SUM(N127:N132)</f>
        <v>19028.400000000001</v>
      </c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175"/>
    </row>
    <row r="134" spans="1:33" s="18" customFormat="1" ht="15" customHeight="1" x14ac:dyDescent="0.25">
      <c r="A134" s="206" t="s">
        <v>201</v>
      </c>
      <c r="B134" s="180" t="s">
        <v>118</v>
      </c>
      <c r="C134" s="203" t="s">
        <v>253</v>
      </c>
      <c r="D134" s="176" t="s">
        <v>92</v>
      </c>
      <c r="E134" s="195" t="s">
        <v>114</v>
      </c>
      <c r="F134" s="21">
        <v>2019</v>
      </c>
      <c r="G134" s="22">
        <v>1601.2</v>
      </c>
      <c r="H134" s="21">
        <v>1599.4</v>
      </c>
      <c r="I134" s="22">
        <v>0</v>
      </c>
      <c r="J134" s="22">
        <v>0</v>
      </c>
      <c r="K134" s="22">
        <v>164</v>
      </c>
      <c r="L134" s="22">
        <v>164</v>
      </c>
      <c r="M134" s="22">
        <v>1437.2</v>
      </c>
      <c r="N134" s="21">
        <v>1435.4</v>
      </c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173" t="s">
        <v>17</v>
      </c>
    </row>
    <row r="135" spans="1:33" s="18" customFormat="1" ht="15" customHeight="1" x14ac:dyDescent="0.25">
      <c r="A135" s="207"/>
      <c r="B135" s="181"/>
      <c r="C135" s="204"/>
      <c r="D135" s="177"/>
      <c r="E135" s="196"/>
      <c r="F135" s="21">
        <v>2020</v>
      </c>
      <c r="G135" s="22">
        <v>1601.6</v>
      </c>
      <c r="H135" s="21">
        <v>1601.6</v>
      </c>
      <c r="I135" s="22">
        <v>0</v>
      </c>
      <c r="J135" s="22">
        <v>0</v>
      </c>
      <c r="K135" s="22">
        <v>0</v>
      </c>
      <c r="L135" s="22">
        <v>0</v>
      </c>
      <c r="M135" s="22">
        <v>1601.6</v>
      </c>
      <c r="N135" s="21">
        <v>1601.6</v>
      </c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174"/>
    </row>
    <row r="136" spans="1:33" s="18" customFormat="1" x14ac:dyDescent="0.25">
      <c r="A136" s="207"/>
      <c r="B136" s="181"/>
      <c r="C136" s="204"/>
      <c r="D136" s="177"/>
      <c r="E136" s="196"/>
      <c r="F136" s="21">
        <v>2021</v>
      </c>
      <c r="G136" s="22">
        <v>1912.8</v>
      </c>
      <c r="H136" s="21">
        <v>1912.8</v>
      </c>
      <c r="I136" s="22">
        <v>0</v>
      </c>
      <c r="J136" s="22">
        <v>0</v>
      </c>
      <c r="K136" s="21">
        <v>59.1</v>
      </c>
      <c r="L136" s="21">
        <v>59.1</v>
      </c>
      <c r="M136" s="22">
        <v>1853.7</v>
      </c>
      <c r="N136" s="21">
        <v>1853.7</v>
      </c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174"/>
    </row>
    <row r="137" spans="1:33" s="18" customFormat="1" x14ac:dyDescent="0.25">
      <c r="A137" s="207"/>
      <c r="B137" s="181"/>
      <c r="C137" s="204"/>
      <c r="D137" s="177"/>
      <c r="E137" s="196"/>
      <c r="F137" s="21">
        <v>2022</v>
      </c>
      <c r="G137" s="22">
        <v>11503.5</v>
      </c>
      <c r="H137" s="23"/>
      <c r="I137" s="21">
        <v>3250.7</v>
      </c>
      <c r="J137" s="22"/>
      <c r="K137" s="22">
        <v>6034.6</v>
      </c>
      <c r="L137" s="23"/>
      <c r="M137" s="22">
        <v>2218.1999999999998</v>
      </c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174"/>
    </row>
    <row r="138" spans="1:33" s="18" customFormat="1" x14ac:dyDescent="0.25">
      <c r="A138" s="207"/>
      <c r="B138" s="181"/>
      <c r="C138" s="204"/>
      <c r="D138" s="177"/>
      <c r="E138" s="196"/>
      <c r="F138" s="21">
        <v>2023</v>
      </c>
      <c r="G138" s="22">
        <v>1687.6</v>
      </c>
      <c r="H138" s="23"/>
      <c r="I138" s="22">
        <v>0</v>
      </c>
      <c r="J138" s="22"/>
      <c r="K138" s="22">
        <v>0</v>
      </c>
      <c r="L138" s="23"/>
      <c r="M138" s="22">
        <v>1687.6</v>
      </c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174"/>
    </row>
    <row r="139" spans="1:33" s="18" customFormat="1" x14ac:dyDescent="0.25">
      <c r="A139" s="207"/>
      <c r="B139" s="181"/>
      <c r="C139" s="204"/>
      <c r="D139" s="177"/>
      <c r="E139" s="196"/>
      <c r="F139" s="21">
        <v>2024</v>
      </c>
      <c r="G139" s="22">
        <v>1588.8</v>
      </c>
      <c r="H139" s="21"/>
      <c r="I139" s="22">
        <v>0</v>
      </c>
      <c r="J139" s="22"/>
      <c r="K139" s="22">
        <v>0</v>
      </c>
      <c r="L139" s="22"/>
      <c r="M139" s="22">
        <v>1588.8</v>
      </c>
      <c r="N139" s="21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174"/>
    </row>
    <row r="140" spans="1:33" s="18" customFormat="1" ht="27" customHeight="1" x14ac:dyDescent="0.25">
      <c r="A140" s="208"/>
      <c r="B140" s="182"/>
      <c r="C140" s="205"/>
      <c r="D140" s="178"/>
      <c r="E140" s="197"/>
      <c r="F140" s="23" t="s">
        <v>29</v>
      </c>
      <c r="G140" s="29">
        <f t="shared" ref="G140:N140" si="3">SUM(G134:G139)</f>
        <v>19895.499999999996</v>
      </c>
      <c r="H140" s="23">
        <f t="shared" si="3"/>
        <v>5113.8</v>
      </c>
      <c r="I140" s="29">
        <f t="shared" si="3"/>
        <v>3250.7</v>
      </c>
      <c r="J140" s="29">
        <f t="shared" si="3"/>
        <v>0</v>
      </c>
      <c r="K140" s="29">
        <f t="shared" si="3"/>
        <v>6257.7000000000007</v>
      </c>
      <c r="L140" s="29">
        <f t="shared" si="3"/>
        <v>223.1</v>
      </c>
      <c r="M140" s="29">
        <f t="shared" si="3"/>
        <v>10387.099999999999</v>
      </c>
      <c r="N140" s="23">
        <f t="shared" si="3"/>
        <v>4890.7</v>
      </c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175"/>
    </row>
    <row r="141" spans="1:33" s="18" customFormat="1" ht="15" customHeight="1" x14ac:dyDescent="0.25">
      <c r="A141" s="206" t="s">
        <v>202</v>
      </c>
      <c r="B141" s="180" t="s">
        <v>119</v>
      </c>
      <c r="C141" s="203" t="s">
        <v>253</v>
      </c>
      <c r="D141" s="176" t="s">
        <v>92</v>
      </c>
      <c r="E141" s="195" t="s">
        <v>114</v>
      </c>
      <c r="F141" s="21">
        <v>2019</v>
      </c>
      <c r="G141" s="22">
        <v>14241</v>
      </c>
      <c r="H141" s="22">
        <v>14241</v>
      </c>
      <c r="I141" s="21">
        <v>85.05</v>
      </c>
      <c r="J141" s="21">
        <v>85.05</v>
      </c>
      <c r="K141" s="21">
        <v>1612.64</v>
      </c>
      <c r="L141" s="21">
        <v>1612.64</v>
      </c>
      <c r="M141" s="22">
        <v>12543.31</v>
      </c>
      <c r="N141" s="22">
        <v>12543.3</v>
      </c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173" t="s">
        <v>17</v>
      </c>
    </row>
    <row r="142" spans="1:33" s="18" customFormat="1" x14ac:dyDescent="0.25">
      <c r="A142" s="207"/>
      <c r="B142" s="181"/>
      <c r="C142" s="204"/>
      <c r="D142" s="177"/>
      <c r="E142" s="196"/>
      <c r="F142" s="21">
        <v>2020</v>
      </c>
      <c r="G142" s="22">
        <v>14585.1</v>
      </c>
      <c r="H142" s="21">
        <v>14585.1</v>
      </c>
      <c r="I142" s="21">
        <v>230.95</v>
      </c>
      <c r="J142" s="21">
        <v>230.95</v>
      </c>
      <c r="K142" s="21">
        <v>34.54</v>
      </c>
      <c r="L142" s="21">
        <v>34.54</v>
      </c>
      <c r="M142" s="22">
        <v>14319.61</v>
      </c>
      <c r="N142" s="22">
        <v>14319.6</v>
      </c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174"/>
    </row>
    <row r="143" spans="1:33" s="18" customFormat="1" x14ac:dyDescent="0.25">
      <c r="A143" s="207"/>
      <c r="B143" s="181"/>
      <c r="C143" s="204"/>
      <c r="D143" s="177"/>
      <c r="E143" s="196"/>
      <c r="F143" s="21">
        <v>2021</v>
      </c>
      <c r="G143" s="22">
        <v>15213.7</v>
      </c>
      <c r="H143" s="21">
        <v>15213.7</v>
      </c>
      <c r="I143" s="21">
        <v>79.8</v>
      </c>
      <c r="J143" s="21">
        <v>79.8</v>
      </c>
      <c r="K143" s="22">
        <v>112</v>
      </c>
      <c r="L143" s="22">
        <v>112</v>
      </c>
      <c r="M143" s="22">
        <v>15021.9</v>
      </c>
      <c r="N143" s="21">
        <v>15021.9</v>
      </c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174"/>
    </row>
    <row r="144" spans="1:33" s="18" customFormat="1" x14ac:dyDescent="0.25">
      <c r="A144" s="207"/>
      <c r="B144" s="181"/>
      <c r="C144" s="204"/>
      <c r="D144" s="177"/>
      <c r="E144" s="196"/>
      <c r="F144" s="21">
        <v>2022</v>
      </c>
      <c r="G144" s="22">
        <v>15965.1</v>
      </c>
      <c r="H144" s="23"/>
      <c r="I144" s="21">
        <v>27.1</v>
      </c>
      <c r="J144" s="23"/>
      <c r="K144" s="21">
        <v>5.6</v>
      </c>
      <c r="L144" s="23"/>
      <c r="M144" s="22">
        <v>15932.4</v>
      </c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174"/>
    </row>
    <row r="145" spans="1:33" s="18" customFormat="1" x14ac:dyDescent="0.25">
      <c r="A145" s="207"/>
      <c r="B145" s="181"/>
      <c r="C145" s="204"/>
      <c r="D145" s="177"/>
      <c r="E145" s="196"/>
      <c r="F145" s="21">
        <v>2023</v>
      </c>
      <c r="G145" s="22">
        <v>16156.1</v>
      </c>
      <c r="H145" s="23"/>
      <c r="I145" s="21">
        <v>27.1</v>
      </c>
      <c r="J145" s="21"/>
      <c r="K145" s="21">
        <v>5.6</v>
      </c>
      <c r="L145" s="23"/>
      <c r="M145" s="22">
        <v>16123.4</v>
      </c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174"/>
    </row>
    <row r="146" spans="1:33" s="18" customFormat="1" x14ac:dyDescent="0.25">
      <c r="A146" s="207"/>
      <c r="B146" s="181"/>
      <c r="C146" s="204"/>
      <c r="D146" s="177"/>
      <c r="E146" s="196"/>
      <c r="F146" s="21">
        <v>2024</v>
      </c>
      <c r="G146" s="22">
        <v>16264.8</v>
      </c>
      <c r="H146" s="21"/>
      <c r="I146" s="21">
        <v>27.1</v>
      </c>
      <c r="J146" s="21"/>
      <c r="K146" s="21">
        <v>5.6</v>
      </c>
      <c r="L146" s="21"/>
      <c r="M146" s="22">
        <v>16232.1</v>
      </c>
      <c r="N146" s="21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174"/>
    </row>
    <row r="147" spans="1:33" s="18" customFormat="1" ht="48" customHeight="1" x14ac:dyDescent="0.25">
      <c r="A147" s="208"/>
      <c r="B147" s="182"/>
      <c r="C147" s="205"/>
      <c r="D147" s="178"/>
      <c r="E147" s="197"/>
      <c r="F147" s="23" t="s">
        <v>29</v>
      </c>
      <c r="G147" s="29">
        <f t="shared" ref="G147:N147" si="4">SUM(G141:G146)</f>
        <v>92425.8</v>
      </c>
      <c r="H147" s="23">
        <f t="shared" si="4"/>
        <v>44039.8</v>
      </c>
      <c r="I147" s="29">
        <f>SUM(I141:I146)</f>
        <v>477.10000000000008</v>
      </c>
      <c r="J147" s="23">
        <f t="shared" si="4"/>
        <v>395.8</v>
      </c>
      <c r="K147" s="29">
        <f>SUM(K141:K146)</f>
        <v>1775.9799999999998</v>
      </c>
      <c r="L147" s="29">
        <f t="shared" si="4"/>
        <v>1759.18</v>
      </c>
      <c r="M147" s="29">
        <f>SUM(M141:M146)</f>
        <v>90172.72</v>
      </c>
      <c r="N147" s="23">
        <f t="shared" si="4"/>
        <v>41884.800000000003</v>
      </c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175"/>
    </row>
    <row r="148" spans="1:33" s="18" customFormat="1" ht="15" customHeight="1" x14ac:dyDescent="0.25">
      <c r="A148" s="206" t="s">
        <v>203</v>
      </c>
      <c r="B148" s="180" t="s">
        <v>120</v>
      </c>
      <c r="C148" s="203" t="s">
        <v>221</v>
      </c>
      <c r="D148" s="176" t="s">
        <v>92</v>
      </c>
      <c r="E148" s="195" t="s">
        <v>114</v>
      </c>
      <c r="F148" s="21">
        <v>2019</v>
      </c>
      <c r="G148" s="22">
        <v>511.5</v>
      </c>
      <c r="H148" s="21">
        <v>511.5</v>
      </c>
      <c r="I148" s="54">
        <v>0</v>
      </c>
      <c r="J148" s="54">
        <v>0</v>
      </c>
      <c r="K148" s="54">
        <v>0</v>
      </c>
      <c r="L148" s="54">
        <v>0</v>
      </c>
      <c r="M148" s="22">
        <v>511.5</v>
      </c>
      <c r="N148" s="21">
        <v>511.5</v>
      </c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173" t="s">
        <v>17</v>
      </c>
    </row>
    <row r="149" spans="1:33" s="18" customFormat="1" x14ac:dyDescent="0.25">
      <c r="A149" s="207"/>
      <c r="B149" s="181"/>
      <c r="C149" s="204"/>
      <c r="D149" s="177"/>
      <c r="E149" s="196"/>
      <c r="F149" s="21">
        <v>2020</v>
      </c>
      <c r="G149" s="22">
        <v>280</v>
      </c>
      <c r="H149" s="21">
        <v>279.8</v>
      </c>
      <c r="I149" s="54">
        <v>0</v>
      </c>
      <c r="J149" s="54">
        <v>0</v>
      </c>
      <c r="K149" s="54">
        <v>0</v>
      </c>
      <c r="L149" s="54">
        <v>0</v>
      </c>
      <c r="M149" s="22">
        <v>280</v>
      </c>
      <c r="N149" s="21">
        <v>279.8</v>
      </c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174"/>
    </row>
    <row r="150" spans="1:33" s="18" customFormat="1" x14ac:dyDescent="0.25">
      <c r="A150" s="207"/>
      <c r="B150" s="181"/>
      <c r="C150" s="204"/>
      <c r="D150" s="177"/>
      <c r="E150" s="196"/>
      <c r="F150" s="21">
        <v>2021</v>
      </c>
      <c r="G150" s="22">
        <v>280</v>
      </c>
      <c r="H150" s="22">
        <v>280</v>
      </c>
      <c r="I150" s="54">
        <v>0</v>
      </c>
      <c r="J150" s="54">
        <v>0</v>
      </c>
      <c r="K150" s="54">
        <v>0</v>
      </c>
      <c r="L150" s="54">
        <v>0</v>
      </c>
      <c r="M150" s="22">
        <v>280</v>
      </c>
      <c r="N150" s="22">
        <v>280</v>
      </c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174"/>
    </row>
    <row r="151" spans="1:33" s="18" customFormat="1" x14ac:dyDescent="0.25">
      <c r="A151" s="207"/>
      <c r="B151" s="181"/>
      <c r="C151" s="204"/>
      <c r="D151" s="177"/>
      <c r="E151" s="196"/>
      <c r="F151" s="21">
        <v>2022</v>
      </c>
      <c r="G151" s="22">
        <v>280</v>
      </c>
      <c r="H151" s="23"/>
      <c r="I151" s="54">
        <v>0</v>
      </c>
      <c r="J151" s="54"/>
      <c r="K151" s="54">
        <v>0</v>
      </c>
      <c r="L151" s="54"/>
      <c r="M151" s="22">
        <v>280</v>
      </c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174"/>
    </row>
    <row r="152" spans="1:33" s="18" customFormat="1" x14ac:dyDescent="0.25">
      <c r="A152" s="207"/>
      <c r="B152" s="181"/>
      <c r="C152" s="204"/>
      <c r="D152" s="177"/>
      <c r="E152" s="196"/>
      <c r="F152" s="21">
        <v>2023</v>
      </c>
      <c r="G152" s="22">
        <v>0</v>
      </c>
      <c r="H152" s="23"/>
      <c r="I152" s="54">
        <v>0</v>
      </c>
      <c r="J152" s="54"/>
      <c r="K152" s="54">
        <v>0</v>
      </c>
      <c r="L152" s="54"/>
      <c r="M152" s="22">
        <v>0</v>
      </c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174"/>
    </row>
    <row r="153" spans="1:33" s="18" customFormat="1" x14ac:dyDescent="0.25">
      <c r="A153" s="207"/>
      <c r="B153" s="181"/>
      <c r="C153" s="204"/>
      <c r="D153" s="177"/>
      <c r="E153" s="196"/>
      <c r="F153" s="21">
        <v>2024</v>
      </c>
      <c r="G153" s="22">
        <v>0</v>
      </c>
      <c r="H153" s="21"/>
      <c r="I153" s="54">
        <v>0</v>
      </c>
      <c r="J153" s="54"/>
      <c r="K153" s="54">
        <v>0</v>
      </c>
      <c r="L153" s="54"/>
      <c r="M153" s="22">
        <v>0</v>
      </c>
      <c r="N153" s="21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174"/>
    </row>
    <row r="154" spans="1:33" s="18" customFormat="1" ht="30" customHeight="1" x14ac:dyDescent="0.25">
      <c r="A154" s="208"/>
      <c r="B154" s="182"/>
      <c r="C154" s="205"/>
      <c r="D154" s="178"/>
      <c r="E154" s="197"/>
      <c r="F154" s="23" t="s">
        <v>29</v>
      </c>
      <c r="G154" s="29">
        <f t="shared" ref="G154:N154" si="5">SUM(G148:G153)</f>
        <v>1351.5</v>
      </c>
      <c r="H154" s="29">
        <f t="shared" si="5"/>
        <v>1071.3</v>
      </c>
      <c r="I154" s="29">
        <f t="shared" si="5"/>
        <v>0</v>
      </c>
      <c r="J154" s="29">
        <f t="shared" si="5"/>
        <v>0</v>
      </c>
      <c r="K154" s="29">
        <f t="shared" si="5"/>
        <v>0</v>
      </c>
      <c r="L154" s="29">
        <f t="shared" si="5"/>
        <v>0</v>
      </c>
      <c r="M154" s="29">
        <f t="shared" si="5"/>
        <v>1351.5</v>
      </c>
      <c r="N154" s="29">
        <f t="shared" si="5"/>
        <v>1071.3</v>
      </c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175"/>
    </row>
    <row r="155" spans="1:33" s="18" customFormat="1" ht="15" customHeight="1" x14ac:dyDescent="0.25">
      <c r="A155" s="206" t="s">
        <v>204</v>
      </c>
      <c r="B155" s="180" t="s">
        <v>121</v>
      </c>
      <c r="C155" s="203" t="s">
        <v>221</v>
      </c>
      <c r="D155" s="176" t="s">
        <v>92</v>
      </c>
      <c r="E155" s="195" t="s">
        <v>114</v>
      </c>
      <c r="F155" s="21">
        <v>2019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173" t="s">
        <v>17</v>
      </c>
    </row>
    <row r="156" spans="1:33" s="18" customFormat="1" x14ac:dyDescent="0.25">
      <c r="A156" s="207"/>
      <c r="B156" s="181"/>
      <c r="C156" s="204"/>
      <c r="D156" s="177"/>
      <c r="E156" s="196"/>
      <c r="F156" s="21">
        <v>2020</v>
      </c>
      <c r="G156" s="22">
        <v>40</v>
      </c>
      <c r="H156" s="22">
        <v>40</v>
      </c>
      <c r="I156" s="22">
        <v>0</v>
      </c>
      <c r="J156" s="22">
        <v>0</v>
      </c>
      <c r="K156" s="22">
        <v>0</v>
      </c>
      <c r="L156" s="22">
        <v>0</v>
      </c>
      <c r="M156" s="22">
        <v>40</v>
      </c>
      <c r="N156" s="22">
        <v>40</v>
      </c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174"/>
    </row>
    <row r="157" spans="1:33" s="18" customFormat="1" x14ac:dyDescent="0.25">
      <c r="A157" s="207"/>
      <c r="B157" s="181"/>
      <c r="C157" s="204"/>
      <c r="D157" s="177"/>
      <c r="E157" s="196"/>
      <c r="F157" s="21">
        <v>2021</v>
      </c>
      <c r="G157" s="22">
        <v>40</v>
      </c>
      <c r="H157" s="22">
        <v>23.7</v>
      </c>
      <c r="I157" s="22">
        <v>0</v>
      </c>
      <c r="J157" s="22">
        <v>0</v>
      </c>
      <c r="K157" s="22">
        <v>0</v>
      </c>
      <c r="L157" s="22">
        <v>0</v>
      </c>
      <c r="M157" s="22">
        <v>40</v>
      </c>
      <c r="N157" s="21">
        <v>23.7</v>
      </c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174"/>
    </row>
    <row r="158" spans="1:33" s="18" customFormat="1" x14ac:dyDescent="0.25">
      <c r="A158" s="207"/>
      <c r="B158" s="181"/>
      <c r="C158" s="204"/>
      <c r="D158" s="177"/>
      <c r="E158" s="196"/>
      <c r="F158" s="21">
        <v>2022</v>
      </c>
      <c r="G158" s="22">
        <v>40</v>
      </c>
      <c r="H158" s="23"/>
      <c r="I158" s="22">
        <v>0</v>
      </c>
      <c r="J158" s="22"/>
      <c r="K158" s="22">
        <v>0</v>
      </c>
      <c r="L158" s="22">
        <v>0</v>
      </c>
      <c r="M158" s="22">
        <v>40</v>
      </c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174"/>
    </row>
    <row r="159" spans="1:33" s="18" customFormat="1" x14ac:dyDescent="0.25">
      <c r="A159" s="207"/>
      <c r="B159" s="181"/>
      <c r="C159" s="204"/>
      <c r="D159" s="177"/>
      <c r="E159" s="196"/>
      <c r="F159" s="21">
        <v>2023</v>
      </c>
      <c r="G159" s="22">
        <v>0</v>
      </c>
      <c r="H159" s="23"/>
      <c r="I159" s="22">
        <v>0</v>
      </c>
      <c r="J159" s="22"/>
      <c r="K159" s="22">
        <v>0</v>
      </c>
      <c r="L159" s="22"/>
      <c r="M159" s="22">
        <v>0</v>
      </c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174"/>
    </row>
    <row r="160" spans="1:33" s="18" customFormat="1" x14ac:dyDescent="0.25">
      <c r="A160" s="207"/>
      <c r="B160" s="181"/>
      <c r="C160" s="204"/>
      <c r="D160" s="177"/>
      <c r="E160" s="196"/>
      <c r="F160" s="21">
        <v>2024</v>
      </c>
      <c r="G160" s="22">
        <v>0</v>
      </c>
      <c r="H160" s="22"/>
      <c r="I160" s="22">
        <v>0</v>
      </c>
      <c r="J160" s="22"/>
      <c r="K160" s="22">
        <v>0</v>
      </c>
      <c r="L160" s="22"/>
      <c r="M160" s="22">
        <v>0</v>
      </c>
      <c r="N160" s="22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174"/>
    </row>
    <row r="161" spans="1:33" s="18" customFormat="1" ht="27.75" customHeight="1" x14ac:dyDescent="0.25">
      <c r="A161" s="208"/>
      <c r="B161" s="182"/>
      <c r="C161" s="205"/>
      <c r="D161" s="178"/>
      <c r="E161" s="197"/>
      <c r="F161" s="23" t="s">
        <v>29</v>
      </c>
      <c r="G161" s="29">
        <f t="shared" ref="G161:N161" si="6">SUM(G155:G160)</f>
        <v>120</v>
      </c>
      <c r="H161" s="29">
        <f t="shared" si="6"/>
        <v>63.7</v>
      </c>
      <c r="I161" s="29">
        <f t="shared" si="6"/>
        <v>0</v>
      </c>
      <c r="J161" s="29">
        <f t="shared" si="6"/>
        <v>0</v>
      </c>
      <c r="K161" s="29">
        <f t="shared" si="6"/>
        <v>0</v>
      </c>
      <c r="L161" s="29">
        <f t="shared" si="6"/>
        <v>0</v>
      </c>
      <c r="M161" s="29">
        <f t="shared" si="6"/>
        <v>120</v>
      </c>
      <c r="N161" s="29">
        <f t="shared" si="6"/>
        <v>63.7</v>
      </c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175"/>
    </row>
    <row r="162" spans="1:33" s="37" customFormat="1" ht="15" customHeight="1" x14ac:dyDescent="0.25">
      <c r="A162" s="206" t="s">
        <v>205</v>
      </c>
      <c r="B162" s="183" t="s">
        <v>122</v>
      </c>
      <c r="C162" s="203" t="s">
        <v>221</v>
      </c>
      <c r="D162" s="176" t="s">
        <v>92</v>
      </c>
      <c r="E162" s="195" t="s">
        <v>114</v>
      </c>
      <c r="F162" s="72">
        <v>2019</v>
      </c>
      <c r="G162" s="72">
        <v>1926.3</v>
      </c>
      <c r="H162" s="72">
        <v>1926.3</v>
      </c>
      <c r="I162" s="96">
        <v>0</v>
      </c>
      <c r="J162" s="96">
        <v>0</v>
      </c>
      <c r="K162" s="96">
        <v>0</v>
      </c>
      <c r="L162" s="96">
        <v>0</v>
      </c>
      <c r="M162" s="72">
        <v>1926.3</v>
      </c>
      <c r="N162" s="72">
        <v>1926.3</v>
      </c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173" t="s">
        <v>17</v>
      </c>
    </row>
    <row r="163" spans="1:33" s="37" customFormat="1" x14ac:dyDescent="0.25">
      <c r="A163" s="207"/>
      <c r="B163" s="184"/>
      <c r="C163" s="204"/>
      <c r="D163" s="177"/>
      <c r="E163" s="196"/>
      <c r="F163" s="72">
        <v>2020</v>
      </c>
      <c r="G163" s="72">
        <v>2114.6</v>
      </c>
      <c r="H163" s="72">
        <v>2114.6</v>
      </c>
      <c r="I163" s="96">
        <v>0</v>
      </c>
      <c r="J163" s="96">
        <v>0</v>
      </c>
      <c r="K163" s="96">
        <v>0</v>
      </c>
      <c r="L163" s="96">
        <v>0</v>
      </c>
      <c r="M163" s="72">
        <v>2114.6</v>
      </c>
      <c r="N163" s="72">
        <v>2114.6</v>
      </c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174"/>
    </row>
    <row r="164" spans="1:33" s="37" customFormat="1" x14ac:dyDescent="0.25">
      <c r="A164" s="207"/>
      <c r="B164" s="184"/>
      <c r="C164" s="204"/>
      <c r="D164" s="177"/>
      <c r="E164" s="196"/>
      <c r="F164" s="72">
        <v>2021</v>
      </c>
      <c r="G164" s="72">
        <v>2165.8000000000002</v>
      </c>
      <c r="H164" s="72">
        <v>2165.8000000000002</v>
      </c>
      <c r="I164" s="96">
        <v>0</v>
      </c>
      <c r="J164" s="96">
        <v>0</v>
      </c>
      <c r="K164" s="96">
        <v>0</v>
      </c>
      <c r="L164" s="96">
        <v>0</v>
      </c>
      <c r="M164" s="72">
        <v>2165.8000000000002</v>
      </c>
      <c r="N164" s="72">
        <v>2165.8000000000002</v>
      </c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174"/>
    </row>
    <row r="165" spans="1:33" s="37" customFormat="1" x14ac:dyDescent="0.25">
      <c r="A165" s="207"/>
      <c r="B165" s="184"/>
      <c r="C165" s="204"/>
      <c r="D165" s="177"/>
      <c r="E165" s="196"/>
      <c r="F165" s="72">
        <v>2022</v>
      </c>
      <c r="G165" s="96">
        <v>2055</v>
      </c>
      <c r="H165" s="73"/>
      <c r="I165" s="96">
        <v>0</v>
      </c>
      <c r="J165" s="96"/>
      <c r="K165" s="96">
        <v>0</v>
      </c>
      <c r="L165" s="96">
        <v>0</v>
      </c>
      <c r="M165" s="72">
        <v>2055</v>
      </c>
      <c r="N165" s="73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174"/>
    </row>
    <row r="166" spans="1:33" s="37" customFormat="1" x14ac:dyDescent="0.25">
      <c r="A166" s="207"/>
      <c r="B166" s="184"/>
      <c r="C166" s="204"/>
      <c r="D166" s="177"/>
      <c r="E166" s="196"/>
      <c r="F166" s="72">
        <v>2023</v>
      </c>
      <c r="G166" s="72">
        <v>1954.3</v>
      </c>
      <c r="H166" s="73"/>
      <c r="I166" s="96">
        <v>0</v>
      </c>
      <c r="J166" s="96"/>
      <c r="K166" s="96">
        <v>0</v>
      </c>
      <c r="L166" s="96"/>
      <c r="M166" s="72">
        <v>1954.3</v>
      </c>
      <c r="N166" s="73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174"/>
    </row>
    <row r="167" spans="1:33" s="37" customFormat="1" x14ac:dyDescent="0.25">
      <c r="A167" s="207"/>
      <c r="B167" s="184"/>
      <c r="C167" s="204"/>
      <c r="D167" s="177"/>
      <c r="E167" s="196"/>
      <c r="F167" s="72">
        <v>2024</v>
      </c>
      <c r="G167" s="72">
        <v>1973.9</v>
      </c>
      <c r="H167" s="72"/>
      <c r="I167" s="96">
        <v>0</v>
      </c>
      <c r="J167" s="96"/>
      <c r="K167" s="96">
        <v>0</v>
      </c>
      <c r="L167" s="96"/>
      <c r="M167" s="72">
        <v>1973.9</v>
      </c>
      <c r="N167" s="72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174"/>
    </row>
    <row r="168" spans="1:33" s="37" customFormat="1" ht="31.5" customHeight="1" x14ac:dyDescent="0.25">
      <c r="A168" s="208"/>
      <c r="B168" s="185"/>
      <c r="C168" s="205"/>
      <c r="D168" s="178"/>
      <c r="E168" s="197"/>
      <c r="F168" s="36" t="s">
        <v>29</v>
      </c>
      <c r="G168" s="73">
        <f t="shared" ref="G168:N168" si="7">SUM(G162:G167)</f>
        <v>12189.9</v>
      </c>
      <c r="H168" s="73">
        <f t="shared" si="7"/>
        <v>6206.7</v>
      </c>
      <c r="I168" s="114">
        <f t="shared" si="7"/>
        <v>0</v>
      </c>
      <c r="J168" s="114">
        <f t="shared" si="7"/>
        <v>0</v>
      </c>
      <c r="K168" s="114">
        <f t="shared" si="7"/>
        <v>0</v>
      </c>
      <c r="L168" s="114">
        <f t="shared" si="7"/>
        <v>0</v>
      </c>
      <c r="M168" s="73">
        <f t="shared" si="7"/>
        <v>12189.9</v>
      </c>
      <c r="N168" s="73">
        <f t="shared" si="7"/>
        <v>6206.7</v>
      </c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175"/>
    </row>
    <row r="169" spans="1:33" s="37" customFormat="1" ht="14.25" customHeight="1" x14ac:dyDescent="0.25">
      <c r="A169" s="200" t="s">
        <v>206</v>
      </c>
      <c r="B169" s="183" t="s">
        <v>157</v>
      </c>
      <c r="C169" s="203" t="s">
        <v>221</v>
      </c>
      <c r="D169" s="176" t="s">
        <v>222</v>
      </c>
      <c r="E169" s="195" t="s">
        <v>114</v>
      </c>
      <c r="F169" s="72">
        <v>2020</v>
      </c>
      <c r="G169" s="72">
        <v>1453.8</v>
      </c>
      <c r="H169" s="96">
        <v>1453.8</v>
      </c>
      <c r="I169" s="96">
        <v>0</v>
      </c>
      <c r="J169" s="96">
        <v>0</v>
      </c>
      <c r="K169" s="96">
        <v>0</v>
      </c>
      <c r="L169" s="96">
        <v>0</v>
      </c>
      <c r="M169" s="72">
        <v>1453.8</v>
      </c>
      <c r="N169" s="96">
        <v>1453.8</v>
      </c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173" t="s">
        <v>17</v>
      </c>
    </row>
    <row r="170" spans="1:33" s="37" customFormat="1" ht="18.75" customHeight="1" x14ac:dyDescent="0.25">
      <c r="A170" s="201"/>
      <c r="B170" s="184"/>
      <c r="C170" s="204"/>
      <c r="D170" s="177"/>
      <c r="E170" s="196"/>
      <c r="F170" s="72">
        <v>2021</v>
      </c>
      <c r="G170" s="72">
        <v>1488.9</v>
      </c>
      <c r="H170" s="72">
        <v>1488.9</v>
      </c>
      <c r="I170" s="96">
        <v>0</v>
      </c>
      <c r="J170" s="96">
        <v>0</v>
      </c>
      <c r="K170" s="96">
        <v>0</v>
      </c>
      <c r="L170" s="96">
        <v>0</v>
      </c>
      <c r="M170" s="72">
        <v>1488.9</v>
      </c>
      <c r="N170" s="72">
        <v>1488.9</v>
      </c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174"/>
    </row>
    <row r="171" spans="1:33" s="37" customFormat="1" ht="18.75" customHeight="1" x14ac:dyDescent="0.25">
      <c r="A171" s="201"/>
      <c r="B171" s="184"/>
      <c r="C171" s="204"/>
      <c r="D171" s="177"/>
      <c r="E171" s="196"/>
      <c r="F171" s="72">
        <v>2022</v>
      </c>
      <c r="G171" s="72">
        <v>1509.2</v>
      </c>
      <c r="H171" s="36"/>
      <c r="I171" s="96">
        <v>0</v>
      </c>
      <c r="J171" s="96"/>
      <c r="K171" s="96">
        <v>0</v>
      </c>
      <c r="L171" s="96"/>
      <c r="M171" s="72">
        <v>1509.2</v>
      </c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174"/>
    </row>
    <row r="172" spans="1:33" s="37" customFormat="1" ht="18.75" customHeight="1" x14ac:dyDescent="0.25">
      <c r="A172" s="201"/>
      <c r="B172" s="184"/>
      <c r="C172" s="204"/>
      <c r="D172" s="177"/>
      <c r="E172" s="196"/>
      <c r="F172" s="72">
        <v>2023</v>
      </c>
      <c r="G172" s="72">
        <v>1475.8</v>
      </c>
      <c r="H172" s="36"/>
      <c r="I172" s="96">
        <v>0</v>
      </c>
      <c r="J172" s="96"/>
      <c r="K172" s="96">
        <v>0</v>
      </c>
      <c r="L172" s="96"/>
      <c r="M172" s="72">
        <v>1475.8</v>
      </c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174"/>
    </row>
    <row r="173" spans="1:33" s="37" customFormat="1" ht="18.75" customHeight="1" x14ac:dyDescent="0.25">
      <c r="A173" s="201"/>
      <c r="B173" s="184"/>
      <c r="C173" s="204"/>
      <c r="D173" s="177"/>
      <c r="E173" s="196"/>
      <c r="F173" s="72">
        <v>2024</v>
      </c>
      <c r="G173" s="96">
        <v>1535</v>
      </c>
      <c r="H173" s="36"/>
      <c r="I173" s="96">
        <v>0</v>
      </c>
      <c r="J173" s="96"/>
      <c r="K173" s="96">
        <v>0</v>
      </c>
      <c r="L173" s="96"/>
      <c r="M173" s="96">
        <v>1535</v>
      </c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174"/>
    </row>
    <row r="174" spans="1:33" s="37" customFormat="1" ht="22.5" customHeight="1" x14ac:dyDescent="0.25">
      <c r="A174" s="202"/>
      <c r="B174" s="185"/>
      <c r="C174" s="205"/>
      <c r="D174" s="178"/>
      <c r="E174" s="197"/>
      <c r="F174" s="36" t="s">
        <v>29</v>
      </c>
      <c r="G174" s="73">
        <f t="shared" ref="G174:N174" si="8">SUM(G169:G173)</f>
        <v>7462.7</v>
      </c>
      <c r="H174" s="114">
        <f t="shared" si="8"/>
        <v>2942.7</v>
      </c>
      <c r="I174" s="114">
        <f t="shared" si="8"/>
        <v>0</v>
      </c>
      <c r="J174" s="114">
        <f t="shared" si="8"/>
        <v>0</v>
      </c>
      <c r="K174" s="114">
        <f t="shared" si="8"/>
        <v>0</v>
      </c>
      <c r="L174" s="114">
        <f t="shared" si="8"/>
        <v>0</v>
      </c>
      <c r="M174" s="73">
        <f t="shared" si="8"/>
        <v>7462.7</v>
      </c>
      <c r="N174" s="114">
        <f t="shared" si="8"/>
        <v>2942.7</v>
      </c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175"/>
    </row>
    <row r="175" spans="1:33" s="18" customFormat="1" ht="15.75" customHeight="1" x14ac:dyDescent="0.25">
      <c r="A175" s="214">
        <v>12</v>
      </c>
      <c r="B175" s="180" t="s">
        <v>123</v>
      </c>
      <c r="C175" s="180" t="s">
        <v>166</v>
      </c>
      <c r="D175" s="176" t="s">
        <v>167</v>
      </c>
      <c r="E175" s="180" t="s">
        <v>124</v>
      </c>
      <c r="F175" s="21">
        <v>2018</v>
      </c>
      <c r="G175" s="22">
        <v>3738.2</v>
      </c>
      <c r="H175" s="22">
        <v>3738.2</v>
      </c>
      <c r="I175" s="23"/>
      <c r="J175" s="23"/>
      <c r="K175" s="23"/>
      <c r="L175" s="23"/>
      <c r="M175" s="22">
        <v>3738.2</v>
      </c>
      <c r="N175" s="22">
        <v>3738.2</v>
      </c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173" t="s">
        <v>17</v>
      </c>
    </row>
    <row r="176" spans="1:33" s="18" customFormat="1" ht="15" customHeight="1" x14ac:dyDescent="0.25">
      <c r="A176" s="215"/>
      <c r="B176" s="181"/>
      <c r="C176" s="181"/>
      <c r="D176" s="177"/>
      <c r="E176" s="181"/>
      <c r="F176" s="21">
        <v>2019</v>
      </c>
      <c r="G176" s="21">
        <v>3852.1</v>
      </c>
      <c r="H176" s="22">
        <v>3852.1</v>
      </c>
      <c r="I176" s="23"/>
      <c r="J176" s="23"/>
      <c r="K176" s="23"/>
      <c r="L176" s="23"/>
      <c r="M176" s="21">
        <v>3852.1</v>
      </c>
      <c r="N176" s="22">
        <v>3852.1</v>
      </c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174"/>
    </row>
    <row r="177" spans="1:33" s="18" customFormat="1" ht="15" customHeight="1" x14ac:dyDescent="0.25">
      <c r="A177" s="215"/>
      <c r="B177" s="181"/>
      <c r="C177" s="181"/>
      <c r="D177" s="177"/>
      <c r="E177" s="181"/>
      <c r="F177" s="21">
        <v>2020</v>
      </c>
      <c r="G177" s="21">
        <v>4047.3</v>
      </c>
      <c r="H177" s="22">
        <v>4047.3</v>
      </c>
      <c r="I177" s="23"/>
      <c r="J177" s="23"/>
      <c r="K177" s="23"/>
      <c r="L177" s="23"/>
      <c r="M177" s="21">
        <v>4047.3</v>
      </c>
      <c r="N177" s="22">
        <v>4047.3</v>
      </c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174"/>
    </row>
    <row r="178" spans="1:33" s="18" customFormat="1" ht="16.5" customHeight="1" x14ac:dyDescent="0.25">
      <c r="A178" s="215"/>
      <c r="B178" s="181"/>
      <c r="C178" s="181"/>
      <c r="D178" s="177"/>
      <c r="E178" s="181"/>
      <c r="F178" s="21">
        <v>2021</v>
      </c>
      <c r="G178" s="22">
        <v>4228.8</v>
      </c>
      <c r="H178" s="22">
        <v>4228.8</v>
      </c>
      <c r="I178" s="23"/>
      <c r="J178" s="23"/>
      <c r="K178" s="23"/>
      <c r="L178" s="23"/>
      <c r="M178" s="22">
        <v>4228.8</v>
      </c>
      <c r="N178" s="22">
        <v>4228.8</v>
      </c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174"/>
    </row>
    <row r="179" spans="1:33" s="18" customFormat="1" ht="15.75" customHeight="1" x14ac:dyDescent="0.25">
      <c r="A179" s="215"/>
      <c r="B179" s="181"/>
      <c r="C179" s="181"/>
      <c r="D179" s="177"/>
      <c r="E179" s="181"/>
      <c r="F179" s="21">
        <v>2022</v>
      </c>
      <c r="G179" s="22">
        <v>3545.8</v>
      </c>
      <c r="H179" s="29"/>
      <c r="I179" s="23"/>
      <c r="J179" s="23"/>
      <c r="K179" s="23"/>
      <c r="L179" s="23"/>
      <c r="M179" s="22">
        <v>3545.8</v>
      </c>
      <c r="N179" s="29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174"/>
    </row>
    <row r="180" spans="1:33" s="18" customFormat="1" ht="15" customHeight="1" x14ac:dyDescent="0.25">
      <c r="A180" s="215"/>
      <c r="B180" s="181"/>
      <c r="C180" s="181"/>
      <c r="D180" s="177"/>
      <c r="E180" s="181"/>
      <c r="F180" s="21">
        <v>2023</v>
      </c>
      <c r="G180" s="22">
        <v>3545.8</v>
      </c>
      <c r="H180" s="29"/>
      <c r="I180" s="23"/>
      <c r="J180" s="23"/>
      <c r="K180" s="23"/>
      <c r="L180" s="23"/>
      <c r="M180" s="22">
        <v>3545.8</v>
      </c>
      <c r="N180" s="29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174"/>
    </row>
    <row r="181" spans="1:33" s="18" customFormat="1" ht="110.25" customHeight="1" x14ac:dyDescent="0.25">
      <c r="A181" s="216"/>
      <c r="B181" s="182"/>
      <c r="C181" s="182"/>
      <c r="D181" s="178"/>
      <c r="E181" s="182"/>
      <c r="F181" s="23" t="s">
        <v>18</v>
      </c>
      <c r="G181" s="29">
        <v>22958</v>
      </c>
      <c r="H181" s="29">
        <f>SUM(H175:H180)</f>
        <v>15866.399999999998</v>
      </c>
      <c r="I181" s="23"/>
      <c r="J181" s="23"/>
      <c r="K181" s="23"/>
      <c r="L181" s="23"/>
      <c r="M181" s="29">
        <v>22958</v>
      </c>
      <c r="N181" s="29">
        <f>SUM(N175:N180)</f>
        <v>15866.399999999998</v>
      </c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175"/>
    </row>
    <row r="182" spans="1:33" s="18" customFormat="1" ht="15" customHeight="1" x14ac:dyDescent="0.25">
      <c r="A182" s="214">
        <v>13</v>
      </c>
      <c r="B182" s="180" t="s">
        <v>125</v>
      </c>
      <c r="C182" s="180" t="s">
        <v>196</v>
      </c>
      <c r="D182" s="176" t="s">
        <v>197</v>
      </c>
      <c r="E182" s="180" t="s">
        <v>30</v>
      </c>
      <c r="F182" s="5">
        <v>2014</v>
      </c>
      <c r="G182" s="22">
        <v>1317.8</v>
      </c>
      <c r="H182" s="21">
        <f>N182+P182</f>
        <v>1317.8000000000002</v>
      </c>
      <c r="I182" s="21">
        <v>35.4</v>
      </c>
      <c r="J182" s="22">
        <v>0</v>
      </c>
      <c r="K182" s="21"/>
      <c r="L182" s="21"/>
      <c r="M182" s="22">
        <v>1082.4000000000001</v>
      </c>
      <c r="N182" s="21">
        <v>1082.4000000000001</v>
      </c>
      <c r="O182" s="22">
        <v>200</v>
      </c>
      <c r="P182" s="21">
        <v>235.4</v>
      </c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173" t="s">
        <v>17</v>
      </c>
    </row>
    <row r="183" spans="1:33" s="18" customFormat="1" ht="15" customHeight="1" x14ac:dyDescent="0.25">
      <c r="A183" s="215"/>
      <c r="B183" s="181"/>
      <c r="C183" s="181"/>
      <c r="D183" s="177"/>
      <c r="E183" s="181"/>
      <c r="F183" s="5">
        <v>2015</v>
      </c>
      <c r="G183" s="22">
        <v>1456.4</v>
      </c>
      <c r="H183" s="22">
        <f>N183+P183</f>
        <v>1485</v>
      </c>
      <c r="I183" s="21">
        <v>11.4</v>
      </c>
      <c r="J183" s="22">
        <v>0</v>
      </c>
      <c r="K183" s="21"/>
      <c r="L183" s="21"/>
      <c r="M183" s="22">
        <v>1240</v>
      </c>
      <c r="N183" s="22">
        <v>1240</v>
      </c>
      <c r="O183" s="22">
        <v>205</v>
      </c>
      <c r="P183" s="22">
        <v>245</v>
      </c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174"/>
    </row>
    <row r="184" spans="1:33" s="18" customFormat="1" ht="15" customHeight="1" x14ac:dyDescent="0.25">
      <c r="A184" s="215"/>
      <c r="B184" s="181"/>
      <c r="C184" s="181"/>
      <c r="D184" s="177"/>
      <c r="E184" s="181"/>
      <c r="F184" s="21">
        <v>2016</v>
      </c>
      <c r="G184" s="22">
        <v>1341.6</v>
      </c>
      <c r="H184" s="21">
        <v>1350.4</v>
      </c>
      <c r="I184" s="21">
        <v>10.199999999999999</v>
      </c>
      <c r="J184" s="21">
        <v>10.199999999999999</v>
      </c>
      <c r="K184" s="21"/>
      <c r="L184" s="21"/>
      <c r="M184" s="22">
        <v>1121.4000000000001</v>
      </c>
      <c r="N184" s="21">
        <v>1121.2</v>
      </c>
      <c r="O184" s="22">
        <v>210</v>
      </c>
      <c r="P184" s="22">
        <v>219</v>
      </c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174"/>
    </row>
    <row r="185" spans="1:33" s="18" customFormat="1" ht="15" customHeight="1" x14ac:dyDescent="0.25">
      <c r="A185" s="215"/>
      <c r="B185" s="181"/>
      <c r="C185" s="181"/>
      <c r="D185" s="177"/>
      <c r="E185" s="181"/>
      <c r="F185" s="21">
        <v>2017</v>
      </c>
      <c r="G185" s="22">
        <v>1381.2</v>
      </c>
      <c r="H185" s="21">
        <v>1332.7</v>
      </c>
      <c r="I185" s="21">
        <v>10.199999999999999</v>
      </c>
      <c r="J185" s="21">
        <v>10.199999999999999</v>
      </c>
      <c r="K185" s="21"/>
      <c r="L185" s="21"/>
      <c r="M185" s="22">
        <v>1141</v>
      </c>
      <c r="N185" s="21">
        <v>1140.4000000000001</v>
      </c>
      <c r="O185" s="22">
        <v>230</v>
      </c>
      <c r="P185" s="21">
        <v>182.1</v>
      </c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174"/>
    </row>
    <row r="186" spans="1:33" s="18" customFormat="1" ht="15" customHeight="1" x14ac:dyDescent="0.25">
      <c r="A186" s="215"/>
      <c r="B186" s="181"/>
      <c r="C186" s="181"/>
      <c r="D186" s="177"/>
      <c r="E186" s="181"/>
      <c r="F186" s="21">
        <v>2018</v>
      </c>
      <c r="G186" s="22">
        <v>1675.8</v>
      </c>
      <c r="H186" s="21">
        <v>1685.9</v>
      </c>
      <c r="I186" s="21">
        <v>10.199999999999999</v>
      </c>
      <c r="J186" s="21">
        <v>10.199999999999999</v>
      </c>
      <c r="K186" s="21"/>
      <c r="L186" s="21"/>
      <c r="M186" s="22">
        <v>1465.8</v>
      </c>
      <c r="N186" s="21">
        <v>1465.8</v>
      </c>
      <c r="O186" s="22">
        <v>199.8</v>
      </c>
      <c r="P186" s="21">
        <v>209.9</v>
      </c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174"/>
    </row>
    <row r="187" spans="1:33" s="18" customFormat="1" ht="15" customHeight="1" x14ac:dyDescent="0.25">
      <c r="A187" s="215"/>
      <c r="B187" s="181"/>
      <c r="C187" s="181"/>
      <c r="D187" s="177"/>
      <c r="E187" s="181"/>
      <c r="F187" s="21">
        <v>2019</v>
      </c>
      <c r="G187" s="35">
        <v>1663.65</v>
      </c>
      <c r="H187" s="21">
        <v>1534.7</v>
      </c>
      <c r="I187" s="21">
        <v>10.199999999999999</v>
      </c>
      <c r="J187" s="22">
        <v>10</v>
      </c>
      <c r="K187" s="21"/>
      <c r="L187" s="21"/>
      <c r="M187" s="35">
        <v>1453.65</v>
      </c>
      <c r="N187" s="21">
        <v>1453.6</v>
      </c>
      <c r="O187" s="22">
        <v>199.8</v>
      </c>
      <c r="P187" s="21">
        <v>71.099999999999994</v>
      </c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174"/>
    </row>
    <row r="188" spans="1:33" s="18" customFormat="1" ht="15" customHeight="1" x14ac:dyDescent="0.25">
      <c r="A188" s="215"/>
      <c r="B188" s="181"/>
      <c r="C188" s="181"/>
      <c r="D188" s="177"/>
      <c r="E188" s="181"/>
      <c r="F188" s="21">
        <v>2020</v>
      </c>
      <c r="G188" s="22">
        <v>1658</v>
      </c>
      <c r="H188" s="21">
        <v>1553.4</v>
      </c>
      <c r="I188" s="21">
        <v>10.199999999999999</v>
      </c>
      <c r="J188" s="22">
        <v>0</v>
      </c>
      <c r="K188" s="21"/>
      <c r="L188" s="21"/>
      <c r="M188" s="22">
        <v>1448</v>
      </c>
      <c r="N188" s="22">
        <v>1448</v>
      </c>
      <c r="O188" s="22">
        <v>199.8</v>
      </c>
      <c r="P188" s="21">
        <v>105.4</v>
      </c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174"/>
    </row>
    <row r="189" spans="1:33" s="18" customFormat="1" ht="15" customHeight="1" x14ac:dyDescent="0.25">
      <c r="A189" s="215"/>
      <c r="B189" s="181"/>
      <c r="C189" s="181"/>
      <c r="D189" s="177"/>
      <c r="E189" s="181"/>
      <c r="F189" s="21">
        <v>2021</v>
      </c>
      <c r="G189" s="22">
        <v>1743</v>
      </c>
      <c r="H189" s="22">
        <v>1583</v>
      </c>
      <c r="I189" s="21">
        <v>0.1</v>
      </c>
      <c r="J189" s="21">
        <v>0.1</v>
      </c>
      <c r="K189" s="21"/>
      <c r="L189" s="21"/>
      <c r="M189" s="22">
        <v>1533</v>
      </c>
      <c r="N189" s="21">
        <v>1531.6</v>
      </c>
      <c r="O189" s="22">
        <v>209.9</v>
      </c>
      <c r="P189" s="21">
        <v>51.3</v>
      </c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174"/>
    </row>
    <row r="190" spans="1:33" s="18" customFormat="1" ht="15" customHeight="1" x14ac:dyDescent="0.25">
      <c r="A190" s="215"/>
      <c r="B190" s="181"/>
      <c r="C190" s="181"/>
      <c r="D190" s="177"/>
      <c r="E190" s="181"/>
      <c r="F190" s="21">
        <v>2022</v>
      </c>
      <c r="G190" s="22">
        <v>1713</v>
      </c>
      <c r="H190" s="21"/>
      <c r="I190" s="21">
        <v>0.1</v>
      </c>
      <c r="J190" s="21"/>
      <c r="K190" s="21"/>
      <c r="L190" s="21"/>
      <c r="M190" s="22">
        <v>1503</v>
      </c>
      <c r="N190" s="21"/>
      <c r="O190" s="22">
        <v>209.9</v>
      </c>
      <c r="P190" s="21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174"/>
    </row>
    <row r="191" spans="1:33" s="18" customFormat="1" ht="15" customHeight="1" x14ac:dyDescent="0.25">
      <c r="A191" s="215"/>
      <c r="B191" s="181"/>
      <c r="C191" s="181"/>
      <c r="D191" s="177"/>
      <c r="E191" s="181"/>
      <c r="F191" s="21">
        <v>2023</v>
      </c>
      <c r="G191" s="22">
        <v>1728</v>
      </c>
      <c r="H191" s="21"/>
      <c r="I191" s="21">
        <v>0.1</v>
      </c>
      <c r="J191" s="21"/>
      <c r="K191" s="21"/>
      <c r="L191" s="21"/>
      <c r="M191" s="22">
        <v>1518</v>
      </c>
      <c r="N191" s="21"/>
      <c r="O191" s="22">
        <v>209.9</v>
      </c>
      <c r="P191" s="21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174"/>
    </row>
    <row r="192" spans="1:33" s="18" customFormat="1" ht="15" customHeight="1" x14ac:dyDescent="0.25">
      <c r="A192" s="215"/>
      <c r="B192" s="181"/>
      <c r="C192" s="181"/>
      <c r="D192" s="177"/>
      <c r="E192" s="181"/>
      <c r="F192" s="21">
        <v>2024</v>
      </c>
      <c r="G192" s="22">
        <v>1743.2</v>
      </c>
      <c r="H192" s="21"/>
      <c r="I192" s="21">
        <v>0.1</v>
      </c>
      <c r="J192" s="21"/>
      <c r="K192" s="21"/>
      <c r="L192" s="21"/>
      <c r="M192" s="22">
        <v>1533.2</v>
      </c>
      <c r="N192" s="21"/>
      <c r="O192" s="22">
        <v>209.8</v>
      </c>
      <c r="P192" s="21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174"/>
    </row>
    <row r="193" spans="1:33" s="18" customFormat="1" ht="22.5" customHeight="1" x14ac:dyDescent="0.25">
      <c r="A193" s="216"/>
      <c r="B193" s="182"/>
      <c r="C193" s="182"/>
      <c r="D193" s="178"/>
      <c r="E193" s="182"/>
      <c r="F193" s="23" t="s">
        <v>18</v>
      </c>
      <c r="G193" s="34">
        <f>SUM(G182:G192)</f>
        <v>17421.649999999998</v>
      </c>
      <c r="H193" s="29">
        <f>SUM(H182:H192)</f>
        <v>11842.900000000001</v>
      </c>
      <c r="I193" s="29">
        <f>SUM(I182:I192)</f>
        <v>98.199999999999989</v>
      </c>
      <c r="J193" s="29">
        <f>SUM(J182:J192)</f>
        <v>40.699999999999996</v>
      </c>
      <c r="K193" s="23"/>
      <c r="L193" s="23"/>
      <c r="M193" s="34">
        <f>SUM(M182:M192)</f>
        <v>15039.45</v>
      </c>
      <c r="N193" s="29">
        <f>SUM(N182:N192)</f>
        <v>10483</v>
      </c>
      <c r="O193" s="29">
        <f>SUM(O182:O192)</f>
        <v>2283.9</v>
      </c>
      <c r="P193" s="29">
        <f>SUM(P182:P192)</f>
        <v>1319.2</v>
      </c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175"/>
    </row>
    <row r="194" spans="1:33" s="18" customFormat="1" x14ac:dyDescent="0.25">
      <c r="A194" s="214">
        <v>14</v>
      </c>
      <c r="B194" s="180" t="s">
        <v>126</v>
      </c>
      <c r="C194" s="180" t="s">
        <v>162</v>
      </c>
      <c r="D194" s="176" t="s">
        <v>83</v>
      </c>
      <c r="E194" s="180" t="s">
        <v>21</v>
      </c>
      <c r="F194" s="21">
        <v>2014</v>
      </c>
      <c r="G194" s="22">
        <v>29.35</v>
      </c>
      <c r="H194" s="22">
        <v>29.35</v>
      </c>
      <c r="I194" s="23"/>
      <c r="J194" s="23"/>
      <c r="K194" s="23"/>
      <c r="L194" s="23"/>
      <c r="M194" s="22">
        <v>29.35</v>
      </c>
      <c r="N194" s="22">
        <v>29.35</v>
      </c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173" t="s">
        <v>17</v>
      </c>
    </row>
    <row r="195" spans="1:33" s="18" customFormat="1" x14ac:dyDescent="0.25">
      <c r="A195" s="215"/>
      <c r="B195" s="181"/>
      <c r="C195" s="181"/>
      <c r="D195" s="177"/>
      <c r="E195" s="181"/>
      <c r="F195" s="21">
        <v>2015</v>
      </c>
      <c r="G195" s="22">
        <v>40</v>
      </c>
      <c r="H195" s="22">
        <v>30</v>
      </c>
      <c r="I195" s="23"/>
      <c r="J195" s="23"/>
      <c r="K195" s="23"/>
      <c r="L195" s="23"/>
      <c r="M195" s="22">
        <v>40</v>
      </c>
      <c r="N195" s="22">
        <v>30</v>
      </c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174"/>
    </row>
    <row r="196" spans="1:33" s="18" customFormat="1" x14ac:dyDescent="0.25">
      <c r="A196" s="215"/>
      <c r="B196" s="181"/>
      <c r="C196" s="181"/>
      <c r="D196" s="177"/>
      <c r="E196" s="181"/>
      <c r="F196" s="21">
        <v>2016</v>
      </c>
      <c r="G196" s="22">
        <v>17</v>
      </c>
      <c r="H196" s="22">
        <v>17</v>
      </c>
      <c r="I196" s="23"/>
      <c r="J196" s="23"/>
      <c r="K196" s="23"/>
      <c r="L196" s="23"/>
      <c r="M196" s="22">
        <v>17</v>
      </c>
      <c r="N196" s="22">
        <v>17</v>
      </c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174"/>
    </row>
    <row r="197" spans="1:33" s="18" customFormat="1" x14ac:dyDescent="0.25">
      <c r="A197" s="215"/>
      <c r="B197" s="181"/>
      <c r="C197" s="181"/>
      <c r="D197" s="177"/>
      <c r="E197" s="181"/>
      <c r="F197" s="21">
        <v>2017</v>
      </c>
      <c r="G197" s="22">
        <v>59</v>
      </c>
      <c r="H197" s="22">
        <v>59</v>
      </c>
      <c r="I197" s="23"/>
      <c r="J197" s="23"/>
      <c r="K197" s="23"/>
      <c r="L197" s="23"/>
      <c r="M197" s="22">
        <v>59</v>
      </c>
      <c r="N197" s="22">
        <v>59</v>
      </c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174"/>
    </row>
    <row r="198" spans="1:33" s="18" customFormat="1" x14ac:dyDescent="0.25">
      <c r="A198" s="215"/>
      <c r="B198" s="181"/>
      <c r="C198" s="181"/>
      <c r="D198" s="177"/>
      <c r="E198" s="181"/>
      <c r="F198" s="21">
        <v>2018</v>
      </c>
      <c r="G198" s="22">
        <v>0</v>
      </c>
      <c r="H198" s="22">
        <v>0</v>
      </c>
      <c r="I198" s="23"/>
      <c r="J198" s="23"/>
      <c r="K198" s="23"/>
      <c r="L198" s="23"/>
      <c r="M198" s="22">
        <v>0</v>
      </c>
      <c r="N198" s="22">
        <v>0</v>
      </c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174"/>
    </row>
    <row r="199" spans="1:33" s="18" customFormat="1" x14ac:dyDescent="0.25">
      <c r="A199" s="215"/>
      <c r="B199" s="181"/>
      <c r="C199" s="181"/>
      <c r="D199" s="177"/>
      <c r="E199" s="181"/>
      <c r="F199" s="21">
        <v>2019</v>
      </c>
      <c r="G199" s="22">
        <v>0</v>
      </c>
      <c r="H199" s="22">
        <v>0</v>
      </c>
      <c r="I199" s="23"/>
      <c r="J199" s="23"/>
      <c r="K199" s="23"/>
      <c r="L199" s="23"/>
      <c r="M199" s="22">
        <v>0</v>
      </c>
      <c r="N199" s="22">
        <v>0</v>
      </c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174"/>
    </row>
    <row r="200" spans="1:33" s="18" customFormat="1" x14ac:dyDescent="0.25">
      <c r="A200" s="215"/>
      <c r="B200" s="181"/>
      <c r="C200" s="181"/>
      <c r="D200" s="177"/>
      <c r="E200" s="181"/>
      <c r="F200" s="21">
        <v>2020</v>
      </c>
      <c r="G200" s="22">
        <v>77.5</v>
      </c>
      <c r="H200" s="22">
        <v>77.5</v>
      </c>
      <c r="I200" s="23"/>
      <c r="J200" s="23"/>
      <c r="K200" s="23"/>
      <c r="L200" s="23"/>
      <c r="M200" s="22">
        <v>77.5</v>
      </c>
      <c r="N200" s="22">
        <v>77.5</v>
      </c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174"/>
    </row>
    <row r="201" spans="1:33" s="18" customFormat="1" x14ac:dyDescent="0.25">
      <c r="A201" s="215"/>
      <c r="B201" s="181"/>
      <c r="C201" s="181"/>
      <c r="D201" s="177"/>
      <c r="E201" s="181"/>
      <c r="F201" s="21">
        <v>2021</v>
      </c>
      <c r="G201" s="22">
        <v>0</v>
      </c>
      <c r="H201" s="29"/>
      <c r="I201" s="23"/>
      <c r="J201" s="23"/>
      <c r="K201" s="23"/>
      <c r="L201" s="23"/>
      <c r="M201" s="22">
        <v>0</v>
      </c>
      <c r="N201" s="29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174"/>
    </row>
    <row r="202" spans="1:33" s="18" customFormat="1" ht="18" customHeight="1" x14ac:dyDescent="0.25">
      <c r="A202" s="216"/>
      <c r="B202" s="182"/>
      <c r="C202" s="182"/>
      <c r="D202" s="178"/>
      <c r="E202" s="182"/>
      <c r="F202" s="23" t="s">
        <v>18</v>
      </c>
      <c r="G202" s="29">
        <f>SUM(G194:G201)</f>
        <v>222.85</v>
      </c>
      <c r="H202" s="29">
        <f>SUM(H194:H201)</f>
        <v>212.85</v>
      </c>
      <c r="I202" s="23"/>
      <c r="J202" s="23"/>
      <c r="K202" s="23"/>
      <c r="L202" s="23"/>
      <c r="M202" s="29">
        <f>SUM(M194:M201)</f>
        <v>222.85</v>
      </c>
      <c r="N202" s="29">
        <f>SUM(N194:N201)</f>
        <v>212.85</v>
      </c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32"/>
      <c r="AD202" s="32"/>
      <c r="AE202" s="32"/>
      <c r="AF202" s="32"/>
      <c r="AG202" s="175"/>
    </row>
    <row r="203" spans="1:33" s="18" customFormat="1" ht="23.25" customHeight="1" x14ac:dyDescent="0.25">
      <c r="A203" s="214">
        <v>15</v>
      </c>
      <c r="B203" s="260" t="s">
        <v>127</v>
      </c>
      <c r="C203" s="180" t="s">
        <v>263</v>
      </c>
      <c r="D203" s="176" t="s">
        <v>188</v>
      </c>
      <c r="E203" s="180" t="s">
        <v>21</v>
      </c>
      <c r="F203" s="21">
        <v>2022</v>
      </c>
      <c r="G203" s="22">
        <v>0</v>
      </c>
      <c r="H203" s="22"/>
      <c r="I203" s="23"/>
      <c r="J203" s="23"/>
      <c r="K203" s="23"/>
      <c r="L203" s="23"/>
      <c r="M203" s="22">
        <v>0</v>
      </c>
      <c r="N203" s="22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173" t="s">
        <v>17</v>
      </c>
    </row>
    <row r="204" spans="1:33" s="18" customFormat="1" ht="20.25" customHeight="1" x14ac:dyDescent="0.25">
      <c r="A204" s="215"/>
      <c r="B204" s="261"/>
      <c r="C204" s="181"/>
      <c r="D204" s="177"/>
      <c r="E204" s="181"/>
      <c r="F204" s="21">
        <v>2023</v>
      </c>
      <c r="G204" s="22">
        <v>10</v>
      </c>
      <c r="H204" s="22"/>
      <c r="I204" s="23"/>
      <c r="J204" s="23"/>
      <c r="K204" s="23"/>
      <c r="L204" s="23"/>
      <c r="M204" s="22">
        <v>10</v>
      </c>
      <c r="N204" s="22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174"/>
    </row>
    <row r="205" spans="1:33" s="18" customFormat="1" ht="21" customHeight="1" x14ac:dyDescent="0.25">
      <c r="A205" s="215"/>
      <c r="B205" s="261"/>
      <c r="C205" s="181"/>
      <c r="D205" s="177"/>
      <c r="E205" s="181"/>
      <c r="F205" s="21">
        <v>2024</v>
      </c>
      <c r="G205" s="22">
        <v>0</v>
      </c>
      <c r="H205" s="22"/>
      <c r="I205" s="23"/>
      <c r="J205" s="23"/>
      <c r="K205" s="23"/>
      <c r="L205" s="23"/>
      <c r="M205" s="22">
        <v>0</v>
      </c>
      <c r="N205" s="22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174"/>
    </row>
    <row r="206" spans="1:33" s="18" customFormat="1" ht="24.75" customHeight="1" x14ac:dyDescent="0.25">
      <c r="A206" s="215"/>
      <c r="B206" s="261"/>
      <c r="C206" s="181"/>
      <c r="D206" s="177"/>
      <c r="E206" s="181"/>
      <c r="F206" s="21">
        <v>2025</v>
      </c>
      <c r="G206" s="22">
        <v>0</v>
      </c>
      <c r="H206" s="22"/>
      <c r="I206" s="23"/>
      <c r="J206" s="23"/>
      <c r="K206" s="23"/>
      <c r="L206" s="23"/>
      <c r="M206" s="22">
        <v>0</v>
      </c>
      <c r="N206" s="22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174"/>
    </row>
    <row r="207" spans="1:33" s="18" customFormat="1" ht="24.75" customHeight="1" x14ac:dyDescent="0.25">
      <c r="A207" s="215"/>
      <c r="B207" s="261"/>
      <c r="C207" s="181"/>
      <c r="D207" s="177"/>
      <c r="E207" s="181"/>
      <c r="F207" s="21">
        <v>2026</v>
      </c>
      <c r="G207" s="22">
        <v>0</v>
      </c>
      <c r="H207" s="22"/>
      <c r="I207" s="23"/>
      <c r="J207" s="23"/>
      <c r="K207" s="23"/>
      <c r="L207" s="23"/>
      <c r="M207" s="22">
        <v>0</v>
      </c>
      <c r="N207" s="22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174"/>
    </row>
    <row r="208" spans="1:33" s="18" customFormat="1" ht="54.75" customHeight="1" x14ac:dyDescent="0.25">
      <c r="A208" s="216"/>
      <c r="B208" s="262"/>
      <c r="C208" s="182"/>
      <c r="D208" s="178"/>
      <c r="E208" s="182"/>
      <c r="F208" s="23" t="s">
        <v>18</v>
      </c>
      <c r="G208" s="29">
        <f>SUM(G203:G207)</f>
        <v>10</v>
      </c>
      <c r="H208" s="29"/>
      <c r="I208" s="23"/>
      <c r="J208" s="23"/>
      <c r="K208" s="23"/>
      <c r="L208" s="23"/>
      <c r="M208" s="29">
        <f>SUM(M203:M207)</f>
        <v>10</v>
      </c>
      <c r="N208" s="29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175"/>
    </row>
    <row r="209" spans="1:33" s="18" customFormat="1" ht="19.5" customHeight="1" x14ac:dyDescent="0.25">
      <c r="A209" s="214">
        <v>16</v>
      </c>
      <c r="B209" s="180" t="s">
        <v>128</v>
      </c>
      <c r="C209" s="180" t="s">
        <v>230</v>
      </c>
      <c r="D209" s="176" t="s">
        <v>84</v>
      </c>
      <c r="E209" s="180" t="s">
        <v>49</v>
      </c>
      <c r="F209" s="21">
        <v>2018</v>
      </c>
      <c r="G209" s="22">
        <f>SUM(I209+K209+M209+O209)</f>
        <v>7333.9000000000005</v>
      </c>
      <c r="H209" s="21">
        <v>7333.9</v>
      </c>
      <c r="I209" s="22">
        <v>984.8</v>
      </c>
      <c r="J209" s="22">
        <v>984.8</v>
      </c>
      <c r="K209" s="22">
        <v>1168</v>
      </c>
      <c r="L209" s="22">
        <v>1168</v>
      </c>
      <c r="M209" s="22">
        <v>358.8</v>
      </c>
      <c r="N209" s="21">
        <v>358.8</v>
      </c>
      <c r="O209" s="22">
        <v>4822.3</v>
      </c>
      <c r="P209" s="22">
        <v>4822.3</v>
      </c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173" t="s">
        <v>17</v>
      </c>
    </row>
    <row r="210" spans="1:33" s="18" customFormat="1" ht="18.75" customHeight="1" x14ac:dyDescent="0.25">
      <c r="A210" s="215"/>
      <c r="B210" s="181"/>
      <c r="C210" s="181"/>
      <c r="D210" s="263"/>
      <c r="E210" s="181"/>
      <c r="F210" s="21">
        <v>2019</v>
      </c>
      <c r="G210" s="22">
        <f>SUM(I210+K210+M210+O210)</f>
        <v>5461.4</v>
      </c>
      <c r="H210" s="21">
        <v>5461.4</v>
      </c>
      <c r="I210" s="22">
        <v>1290.2</v>
      </c>
      <c r="J210" s="21">
        <v>1290.2</v>
      </c>
      <c r="K210" s="22">
        <v>1042</v>
      </c>
      <c r="L210" s="22">
        <v>1042</v>
      </c>
      <c r="M210" s="22">
        <v>397.8</v>
      </c>
      <c r="N210" s="21">
        <v>397.8</v>
      </c>
      <c r="O210" s="22">
        <v>2731.4</v>
      </c>
      <c r="P210" s="22">
        <v>2731.4</v>
      </c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174"/>
    </row>
    <row r="211" spans="1:33" s="18" customFormat="1" ht="16.5" customHeight="1" x14ac:dyDescent="0.25">
      <c r="A211" s="215"/>
      <c r="B211" s="181"/>
      <c r="C211" s="181"/>
      <c r="D211" s="263"/>
      <c r="E211" s="181"/>
      <c r="F211" s="21">
        <v>2020</v>
      </c>
      <c r="G211" s="22">
        <f>SUM(I211+K211+M211+O211)</f>
        <v>1801.8000000000002</v>
      </c>
      <c r="H211" s="21">
        <v>1801.8</v>
      </c>
      <c r="I211" s="22">
        <v>339</v>
      </c>
      <c r="J211" s="22">
        <v>339</v>
      </c>
      <c r="K211" s="22">
        <v>1205.4000000000001</v>
      </c>
      <c r="L211" s="21">
        <v>1205.4000000000001</v>
      </c>
      <c r="M211" s="22">
        <v>257.39999999999998</v>
      </c>
      <c r="N211" s="21">
        <v>257.39999999999998</v>
      </c>
      <c r="O211" s="22">
        <v>0</v>
      </c>
      <c r="P211" s="22">
        <v>0</v>
      </c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174"/>
    </row>
    <row r="212" spans="1:33" s="18" customFormat="1" ht="18.75" customHeight="1" x14ac:dyDescent="0.25">
      <c r="A212" s="215"/>
      <c r="B212" s="181"/>
      <c r="C212" s="181"/>
      <c r="D212" s="263"/>
      <c r="E212" s="181"/>
      <c r="F212" s="21">
        <v>2021</v>
      </c>
      <c r="G212" s="22">
        <f>SUM(I212+K212+M212)</f>
        <v>819</v>
      </c>
      <c r="H212" s="22">
        <v>819</v>
      </c>
      <c r="I212" s="22">
        <v>333.5</v>
      </c>
      <c r="J212" s="21">
        <v>333.5</v>
      </c>
      <c r="K212" s="22">
        <v>314.89999999999998</v>
      </c>
      <c r="L212" s="21">
        <v>314.89999999999998</v>
      </c>
      <c r="M212" s="22">
        <v>170.6</v>
      </c>
      <c r="N212" s="21">
        <v>170.6</v>
      </c>
      <c r="O212" s="22">
        <v>0</v>
      </c>
      <c r="P212" s="22">
        <v>0</v>
      </c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174"/>
    </row>
    <row r="213" spans="1:33" s="18" customFormat="1" ht="18.75" customHeight="1" x14ac:dyDescent="0.25">
      <c r="A213" s="215"/>
      <c r="B213" s="181"/>
      <c r="C213" s="181"/>
      <c r="D213" s="263"/>
      <c r="E213" s="181"/>
      <c r="F213" s="21">
        <v>2022</v>
      </c>
      <c r="G213" s="22">
        <f>SUM(I213+K213+M213+O213)</f>
        <v>382.2</v>
      </c>
      <c r="H213" s="21"/>
      <c r="I213" s="22">
        <v>134.1</v>
      </c>
      <c r="J213" s="21"/>
      <c r="K213" s="22">
        <v>160.6</v>
      </c>
      <c r="L213" s="21"/>
      <c r="M213" s="22">
        <v>87.5</v>
      </c>
      <c r="N213" s="21"/>
      <c r="O213" s="22">
        <v>0</v>
      </c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174"/>
    </row>
    <row r="214" spans="1:33" s="18" customFormat="1" ht="18.75" customHeight="1" x14ac:dyDescent="0.25">
      <c r="A214" s="215"/>
      <c r="B214" s="181"/>
      <c r="C214" s="181"/>
      <c r="D214" s="263"/>
      <c r="E214" s="181"/>
      <c r="F214" s="21">
        <v>2023</v>
      </c>
      <c r="G214" s="22">
        <f>SUM(I214+K214+M214+O214)</f>
        <v>655.20000000000005</v>
      </c>
      <c r="H214" s="21"/>
      <c r="I214" s="22">
        <v>0</v>
      </c>
      <c r="J214" s="21"/>
      <c r="K214" s="22">
        <v>512.9</v>
      </c>
      <c r="L214" s="21"/>
      <c r="M214" s="22">
        <v>142.30000000000001</v>
      </c>
      <c r="N214" s="21"/>
      <c r="O214" s="22">
        <v>0</v>
      </c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174"/>
    </row>
    <row r="215" spans="1:33" s="18" customFormat="1" ht="16.5" customHeight="1" x14ac:dyDescent="0.25">
      <c r="A215" s="215"/>
      <c r="B215" s="181"/>
      <c r="C215" s="181"/>
      <c r="D215" s="263"/>
      <c r="E215" s="181"/>
      <c r="F215" s="21">
        <v>2024</v>
      </c>
      <c r="G215" s="22">
        <f>SUM(I215+K215+M215+O215)</f>
        <v>655.20000000000005</v>
      </c>
      <c r="H215" s="21"/>
      <c r="I215" s="22">
        <v>0</v>
      </c>
      <c r="J215" s="21"/>
      <c r="K215" s="22">
        <v>531.70000000000005</v>
      </c>
      <c r="L215" s="21"/>
      <c r="M215" s="22">
        <v>123.5</v>
      </c>
      <c r="N215" s="21"/>
      <c r="O215" s="22">
        <v>0</v>
      </c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174"/>
    </row>
    <row r="216" spans="1:33" s="18" customFormat="1" ht="75" customHeight="1" x14ac:dyDescent="0.25">
      <c r="A216" s="216"/>
      <c r="B216" s="182"/>
      <c r="C216" s="182"/>
      <c r="D216" s="264"/>
      <c r="E216" s="182"/>
      <c r="F216" s="23" t="s">
        <v>18</v>
      </c>
      <c r="G216" s="29">
        <f t="shared" ref="G216:P216" si="9">SUM(G209:G215)</f>
        <v>17108.7</v>
      </c>
      <c r="H216" s="23">
        <f t="shared" si="9"/>
        <v>15416.099999999999</v>
      </c>
      <c r="I216" s="29">
        <f t="shared" si="9"/>
        <v>3081.6</v>
      </c>
      <c r="J216" s="29">
        <f t="shared" si="9"/>
        <v>2947.5</v>
      </c>
      <c r="K216" s="29">
        <f t="shared" si="9"/>
        <v>4935.5</v>
      </c>
      <c r="L216" s="29">
        <f t="shared" si="9"/>
        <v>3730.3</v>
      </c>
      <c r="M216" s="29">
        <f t="shared" si="9"/>
        <v>1537.8999999999999</v>
      </c>
      <c r="N216" s="29">
        <f t="shared" si="9"/>
        <v>1184.5999999999999</v>
      </c>
      <c r="O216" s="29">
        <f t="shared" si="9"/>
        <v>7553.7000000000007</v>
      </c>
      <c r="P216" s="29">
        <f t="shared" si="9"/>
        <v>7553.7000000000007</v>
      </c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175"/>
    </row>
    <row r="217" spans="1:33" s="18" customFormat="1" ht="18.75" customHeight="1" x14ac:dyDescent="0.25">
      <c r="A217" s="214">
        <v>17</v>
      </c>
      <c r="B217" s="192" t="s">
        <v>129</v>
      </c>
      <c r="C217" s="183" t="s">
        <v>66</v>
      </c>
      <c r="D217" s="176" t="s">
        <v>27</v>
      </c>
      <c r="E217" s="180" t="s">
        <v>49</v>
      </c>
      <c r="F217" s="21">
        <v>2014</v>
      </c>
      <c r="G217" s="22">
        <v>53</v>
      </c>
      <c r="H217" s="22">
        <v>53</v>
      </c>
      <c r="I217" s="22">
        <v>0</v>
      </c>
      <c r="J217" s="22">
        <v>0</v>
      </c>
      <c r="K217" s="22">
        <v>0</v>
      </c>
      <c r="L217" s="22">
        <v>0</v>
      </c>
      <c r="M217" s="22">
        <v>53</v>
      </c>
      <c r="N217" s="22">
        <v>53</v>
      </c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173" t="s">
        <v>17</v>
      </c>
    </row>
    <row r="218" spans="1:33" s="18" customFormat="1" ht="18.75" customHeight="1" x14ac:dyDescent="0.25">
      <c r="A218" s="215"/>
      <c r="B218" s="193"/>
      <c r="C218" s="184"/>
      <c r="D218" s="177"/>
      <c r="E218" s="181"/>
      <c r="F218" s="21">
        <v>2015</v>
      </c>
      <c r="G218" s="22">
        <v>3.5</v>
      </c>
      <c r="H218" s="22">
        <v>3.5</v>
      </c>
      <c r="I218" s="22">
        <v>0</v>
      </c>
      <c r="J218" s="22">
        <v>0</v>
      </c>
      <c r="K218" s="22">
        <v>0</v>
      </c>
      <c r="L218" s="22">
        <v>0</v>
      </c>
      <c r="M218" s="21">
        <v>3.5</v>
      </c>
      <c r="N218" s="22">
        <v>3.5</v>
      </c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174"/>
    </row>
    <row r="219" spans="1:33" s="18" customFormat="1" ht="18.75" customHeight="1" x14ac:dyDescent="0.25">
      <c r="A219" s="215"/>
      <c r="B219" s="193"/>
      <c r="C219" s="184"/>
      <c r="D219" s="177"/>
      <c r="E219" s="181"/>
      <c r="F219" s="21">
        <v>2016</v>
      </c>
      <c r="G219" s="22">
        <v>5199.7</v>
      </c>
      <c r="H219" s="22">
        <v>5199.7</v>
      </c>
      <c r="I219" s="22">
        <v>5052.0377900000003</v>
      </c>
      <c r="J219" s="22">
        <v>5052</v>
      </c>
      <c r="K219" s="22">
        <v>0</v>
      </c>
      <c r="L219" s="22">
        <v>0</v>
      </c>
      <c r="M219" s="22">
        <v>147.69999999999999</v>
      </c>
      <c r="N219" s="22">
        <v>147.69999999999999</v>
      </c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174"/>
    </row>
    <row r="220" spans="1:33" s="18" customFormat="1" ht="18.75" customHeight="1" x14ac:dyDescent="0.25">
      <c r="A220" s="215"/>
      <c r="B220" s="193"/>
      <c r="C220" s="184"/>
      <c r="D220" s="177"/>
      <c r="E220" s="181"/>
      <c r="F220" s="21">
        <v>2017</v>
      </c>
      <c r="G220" s="22">
        <v>2070.5</v>
      </c>
      <c r="H220" s="22">
        <v>2070.5</v>
      </c>
      <c r="I220" s="22">
        <v>1676.3462300000001</v>
      </c>
      <c r="J220" s="21">
        <v>1676.3</v>
      </c>
      <c r="K220" s="22">
        <v>228.59267</v>
      </c>
      <c r="L220" s="21">
        <v>228.6</v>
      </c>
      <c r="M220" s="22">
        <v>165.64684</v>
      </c>
      <c r="N220" s="22">
        <v>165.6</v>
      </c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174"/>
    </row>
    <row r="221" spans="1:33" s="18" customFormat="1" ht="18.75" customHeight="1" x14ac:dyDescent="0.25">
      <c r="A221" s="215"/>
      <c r="B221" s="193"/>
      <c r="C221" s="184"/>
      <c r="D221" s="177"/>
      <c r="E221" s="181"/>
      <c r="F221" s="21">
        <v>2018</v>
      </c>
      <c r="G221" s="22">
        <v>1368.8</v>
      </c>
      <c r="H221" s="22">
        <v>0</v>
      </c>
      <c r="I221" s="22">
        <v>0</v>
      </c>
      <c r="J221" s="22">
        <v>0</v>
      </c>
      <c r="K221" s="21">
        <v>1268.8</v>
      </c>
      <c r="L221" s="22">
        <v>0</v>
      </c>
      <c r="M221" s="22">
        <v>100</v>
      </c>
      <c r="N221" s="22">
        <v>0</v>
      </c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174"/>
    </row>
    <row r="222" spans="1:33" s="18" customFormat="1" ht="18.75" customHeight="1" x14ac:dyDescent="0.25">
      <c r="A222" s="215"/>
      <c r="B222" s="193"/>
      <c r="C222" s="184"/>
      <c r="D222" s="177"/>
      <c r="E222" s="181"/>
      <c r="F222" s="21">
        <v>2019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174"/>
    </row>
    <row r="223" spans="1:33" s="18" customFormat="1" ht="18.75" customHeight="1" x14ac:dyDescent="0.25">
      <c r="A223" s="215"/>
      <c r="B223" s="193"/>
      <c r="C223" s="184"/>
      <c r="D223" s="177"/>
      <c r="E223" s="181"/>
      <c r="F223" s="21">
        <v>2020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2">
        <v>0</v>
      </c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174"/>
    </row>
    <row r="224" spans="1:33" s="18" customFormat="1" ht="18.75" customHeight="1" x14ac:dyDescent="0.25">
      <c r="A224" s="216"/>
      <c r="B224" s="194"/>
      <c r="C224" s="185"/>
      <c r="D224" s="178"/>
      <c r="E224" s="182"/>
      <c r="F224" s="23" t="s">
        <v>18</v>
      </c>
      <c r="G224" s="29">
        <f>G217+G218+G219+G220+G221+G222+G223</f>
        <v>8695.5</v>
      </c>
      <c r="H224" s="29">
        <f>SUM(H217:H223)</f>
        <v>7326.7</v>
      </c>
      <c r="I224" s="29">
        <f>SUM(I217:I223)</f>
        <v>6728.3840200000004</v>
      </c>
      <c r="J224" s="29">
        <f>SUM(I217:I223)</f>
        <v>6728.3840200000004</v>
      </c>
      <c r="K224" s="29">
        <f>SUM(K217:K223)</f>
        <v>1497.39267</v>
      </c>
      <c r="L224" s="29">
        <f>SUM(L217:L223)</f>
        <v>228.6</v>
      </c>
      <c r="M224" s="29">
        <f>SUM(M217:M223)</f>
        <v>469.84683999999999</v>
      </c>
      <c r="N224" s="29">
        <f>SUM(N217:N223)</f>
        <v>369.79999999999995</v>
      </c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175"/>
    </row>
    <row r="225" spans="1:33" s="18" customFormat="1" ht="15" customHeight="1" x14ac:dyDescent="0.25">
      <c r="A225" s="214">
        <v>18</v>
      </c>
      <c r="B225" s="180" t="s">
        <v>130</v>
      </c>
      <c r="C225" s="180" t="s">
        <v>193</v>
      </c>
      <c r="D225" s="176" t="s">
        <v>182</v>
      </c>
      <c r="E225" s="180" t="s">
        <v>143</v>
      </c>
      <c r="F225" s="21">
        <v>2017</v>
      </c>
      <c r="G225" s="22">
        <v>15</v>
      </c>
      <c r="H225" s="22">
        <v>15</v>
      </c>
      <c r="I225" s="23"/>
      <c r="J225" s="23"/>
      <c r="K225" s="23"/>
      <c r="L225" s="23"/>
      <c r="M225" s="22">
        <v>15</v>
      </c>
      <c r="N225" s="22">
        <v>15</v>
      </c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173" t="s">
        <v>17</v>
      </c>
    </row>
    <row r="226" spans="1:33" s="18" customFormat="1" x14ac:dyDescent="0.25">
      <c r="A226" s="215"/>
      <c r="B226" s="181"/>
      <c r="C226" s="181"/>
      <c r="D226" s="177"/>
      <c r="E226" s="181"/>
      <c r="F226" s="21">
        <v>2018</v>
      </c>
      <c r="G226" s="22">
        <v>15</v>
      </c>
      <c r="H226" s="22">
        <v>15</v>
      </c>
      <c r="I226" s="23"/>
      <c r="J226" s="23"/>
      <c r="K226" s="23"/>
      <c r="L226" s="23"/>
      <c r="M226" s="22">
        <v>15</v>
      </c>
      <c r="N226" s="22">
        <v>15</v>
      </c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174"/>
    </row>
    <row r="227" spans="1:33" s="18" customFormat="1" x14ac:dyDescent="0.25">
      <c r="A227" s="215"/>
      <c r="B227" s="181"/>
      <c r="C227" s="181"/>
      <c r="D227" s="177"/>
      <c r="E227" s="181"/>
      <c r="F227" s="21">
        <v>2019</v>
      </c>
      <c r="G227" s="22">
        <v>15</v>
      </c>
      <c r="H227" s="22">
        <v>15</v>
      </c>
      <c r="I227" s="23"/>
      <c r="J227" s="23"/>
      <c r="K227" s="23"/>
      <c r="L227" s="23"/>
      <c r="M227" s="22">
        <v>15</v>
      </c>
      <c r="N227" s="22">
        <v>15</v>
      </c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174"/>
    </row>
    <row r="228" spans="1:33" s="18" customFormat="1" x14ac:dyDescent="0.25">
      <c r="A228" s="215"/>
      <c r="B228" s="181"/>
      <c r="C228" s="181"/>
      <c r="D228" s="177"/>
      <c r="E228" s="181"/>
      <c r="F228" s="21">
        <v>2020</v>
      </c>
      <c r="G228" s="22">
        <v>15</v>
      </c>
      <c r="H228" s="22">
        <v>15</v>
      </c>
      <c r="I228" s="23"/>
      <c r="J228" s="23"/>
      <c r="K228" s="23"/>
      <c r="L228" s="23"/>
      <c r="M228" s="22">
        <v>15</v>
      </c>
      <c r="N228" s="22">
        <v>15</v>
      </c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174"/>
    </row>
    <row r="229" spans="1:33" s="18" customFormat="1" ht="15" customHeight="1" x14ac:dyDescent="0.25">
      <c r="A229" s="215"/>
      <c r="B229" s="181"/>
      <c r="C229" s="181"/>
      <c r="D229" s="177"/>
      <c r="E229" s="181"/>
      <c r="F229" s="21">
        <v>2021</v>
      </c>
      <c r="G229" s="22">
        <v>15</v>
      </c>
      <c r="H229" s="22">
        <v>15</v>
      </c>
      <c r="I229" s="23"/>
      <c r="J229" s="23"/>
      <c r="K229" s="23"/>
      <c r="L229" s="23"/>
      <c r="M229" s="22">
        <v>15</v>
      </c>
      <c r="N229" s="22">
        <v>15</v>
      </c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174"/>
    </row>
    <row r="230" spans="1:33" s="18" customFormat="1" ht="15" customHeight="1" x14ac:dyDescent="0.25">
      <c r="A230" s="215"/>
      <c r="B230" s="181"/>
      <c r="C230" s="181"/>
      <c r="D230" s="177"/>
      <c r="E230" s="181"/>
      <c r="F230" s="21">
        <v>2022</v>
      </c>
      <c r="G230" s="22">
        <v>20</v>
      </c>
      <c r="H230" s="22"/>
      <c r="I230" s="23"/>
      <c r="J230" s="23"/>
      <c r="K230" s="23"/>
      <c r="L230" s="23"/>
      <c r="M230" s="22">
        <v>20</v>
      </c>
      <c r="N230" s="22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174"/>
    </row>
    <row r="231" spans="1:33" s="18" customFormat="1" ht="37.5" customHeight="1" x14ac:dyDescent="0.25">
      <c r="A231" s="216"/>
      <c r="B231" s="182"/>
      <c r="C231" s="182"/>
      <c r="D231" s="178"/>
      <c r="E231" s="182"/>
      <c r="F231" s="23" t="s">
        <v>18</v>
      </c>
      <c r="G231" s="29">
        <f>SUM(G225:G230)</f>
        <v>95</v>
      </c>
      <c r="H231" s="29">
        <f>SUM(H225:H230)</f>
        <v>75</v>
      </c>
      <c r="I231" s="23"/>
      <c r="J231" s="23"/>
      <c r="K231" s="23"/>
      <c r="L231" s="23"/>
      <c r="M231" s="29">
        <f>SUM(M225:M230)</f>
        <v>95</v>
      </c>
      <c r="N231" s="29">
        <f>SUM(N225:N230)</f>
        <v>75</v>
      </c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175"/>
    </row>
    <row r="232" spans="1:33" s="18" customFormat="1" x14ac:dyDescent="0.25">
      <c r="A232" s="214">
        <v>19</v>
      </c>
      <c r="B232" s="180" t="s">
        <v>131</v>
      </c>
      <c r="C232" s="180" t="s">
        <v>241</v>
      </c>
      <c r="D232" s="176" t="s">
        <v>90</v>
      </c>
      <c r="E232" s="180" t="s">
        <v>49</v>
      </c>
      <c r="F232" s="21">
        <v>2018</v>
      </c>
      <c r="G232" s="22">
        <v>1791.1</v>
      </c>
      <c r="H232" s="21">
        <v>1033.0999999999999</v>
      </c>
      <c r="I232" s="23"/>
      <c r="J232" s="23"/>
      <c r="K232" s="22">
        <v>0</v>
      </c>
      <c r="L232" s="22">
        <v>0</v>
      </c>
      <c r="M232" s="21">
        <v>621.5</v>
      </c>
      <c r="N232" s="21">
        <v>621.5</v>
      </c>
      <c r="O232" s="21"/>
      <c r="P232" s="23"/>
      <c r="Q232" s="23"/>
      <c r="R232" s="23"/>
      <c r="S232" s="23"/>
      <c r="T232" s="23"/>
      <c r="U232" s="23"/>
      <c r="V232" s="23"/>
      <c r="W232" s="21">
        <v>1169.5999999999999</v>
      </c>
      <c r="X232" s="21">
        <v>411.6</v>
      </c>
      <c r="Y232" s="23"/>
      <c r="Z232" s="23"/>
      <c r="AA232" s="23"/>
      <c r="AB232" s="23"/>
      <c r="AC232" s="23"/>
      <c r="AD232" s="23"/>
      <c r="AE232" s="23"/>
      <c r="AF232" s="23"/>
      <c r="AG232" s="173" t="s">
        <v>17</v>
      </c>
    </row>
    <row r="233" spans="1:33" s="18" customFormat="1" ht="18.75" customHeight="1" x14ac:dyDescent="0.25">
      <c r="A233" s="215"/>
      <c r="B233" s="181"/>
      <c r="C233" s="181"/>
      <c r="D233" s="177"/>
      <c r="E233" s="181"/>
      <c r="F233" s="21">
        <v>2019</v>
      </c>
      <c r="G233" s="22">
        <v>1778.6</v>
      </c>
      <c r="H233" s="21">
        <v>802.8</v>
      </c>
      <c r="I233" s="23"/>
      <c r="J233" s="23"/>
      <c r="K233" s="22">
        <v>0</v>
      </c>
      <c r="L233" s="22">
        <v>0</v>
      </c>
      <c r="M233" s="22">
        <v>610</v>
      </c>
      <c r="N233" s="22">
        <v>610</v>
      </c>
      <c r="O233" s="16"/>
      <c r="P233" s="21"/>
      <c r="Q233" s="23"/>
      <c r="R233" s="23"/>
      <c r="S233" s="23"/>
      <c r="T233" s="23"/>
      <c r="U233" s="23"/>
      <c r="V233" s="23"/>
      <c r="W233" s="16">
        <v>1168.5999999999999</v>
      </c>
      <c r="X233" s="21">
        <v>192.8</v>
      </c>
      <c r="Y233" s="23"/>
      <c r="Z233" s="23"/>
      <c r="AA233" s="23"/>
      <c r="AB233" s="23"/>
      <c r="AC233" s="23"/>
      <c r="AD233" s="23"/>
      <c r="AE233" s="23"/>
      <c r="AF233" s="23"/>
      <c r="AG233" s="174"/>
    </row>
    <row r="234" spans="1:33" s="18" customFormat="1" ht="17.25" customHeight="1" x14ac:dyDescent="0.25">
      <c r="A234" s="215"/>
      <c r="B234" s="181"/>
      <c r="C234" s="181"/>
      <c r="D234" s="177"/>
      <c r="E234" s="181"/>
      <c r="F234" s="21">
        <v>2020</v>
      </c>
      <c r="G234" s="22">
        <v>28817</v>
      </c>
      <c r="H234" s="21">
        <v>18510.2</v>
      </c>
      <c r="I234" s="23"/>
      <c r="J234" s="23"/>
      <c r="K234" s="22">
        <v>27763.4</v>
      </c>
      <c r="L234" s="22">
        <v>17694</v>
      </c>
      <c r="M234" s="22">
        <v>610</v>
      </c>
      <c r="N234" s="22">
        <v>610</v>
      </c>
      <c r="O234" s="16"/>
      <c r="P234" s="21"/>
      <c r="Q234" s="23"/>
      <c r="R234" s="23"/>
      <c r="S234" s="23"/>
      <c r="T234" s="23"/>
      <c r="U234" s="23"/>
      <c r="V234" s="23"/>
      <c r="W234" s="16">
        <v>443.6</v>
      </c>
      <c r="X234" s="21">
        <v>206.2</v>
      </c>
      <c r="Y234" s="23"/>
      <c r="Z234" s="23"/>
      <c r="AA234" s="23"/>
      <c r="AB234" s="23"/>
      <c r="AC234" s="23"/>
      <c r="AD234" s="23"/>
      <c r="AE234" s="23"/>
      <c r="AF234" s="23"/>
      <c r="AG234" s="174"/>
    </row>
    <row r="235" spans="1:33" s="18" customFormat="1" ht="15.75" customHeight="1" x14ac:dyDescent="0.25">
      <c r="A235" s="215"/>
      <c r="B235" s="181"/>
      <c r="C235" s="181"/>
      <c r="D235" s="177"/>
      <c r="E235" s="181"/>
      <c r="F235" s="21">
        <v>2021</v>
      </c>
      <c r="G235" s="22">
        <v>34119.699999999997</v>
      </c>
      <c r="H235" s="21">
        <v>34109.699999999997</v>
      </c>
      <c r="I235" s="21"/>
      <c r="J235" s="21"/>
      <c r="K235" s="22">
        <v>32471.200000000001</v>
      </c>
      <c r="L235" s="21">
        <v>32471.200000000001</v>
      </c>
      <c r="M235" s="22">
        <v>610</v>
      </c>
      <c r="N235" s="22">
        <v>600</v>
      </c>
      <c r="O235" s="16"/>
      <c r="P235" s="21"/>
      <c r="Q235" s="23"/>
      <c r="R235" s="23"/>
      <c r="S235" s="23"/>
      <c r="T235" s="23"/>
      <c r="U235" s="23"/>
      <c r="V235" s="23"/>
      <c r="W235" s="19">
        <v>1038.5</v>
      </c>
      <c r="X235" s="21">
        <v>1038.5</v>
      </c>
      <c r="Y235" s="23"/>
      <c r="Z235" s="23"/>
      <c r="AA235" s="23"/>
      <c r="AB235" s="23"/>
      <c r="AC235" s="23"/>
      <c r="AD235" s="23"/>
      <c r="AE235" s="23"/>
      <c r="AF235" s="23"/>
      <c r="AG235" s="174"/>
    </row>
    <row r="236" spans="1:33" s="18" customFormat="1" ht="18" customHeight="1" x14ac:dyDescent="0.25">
      <c r="A236" s="215"/>
      <c r="B236" s="181"/>
      <c r="C236" s="181"/>
      <c r="D236" s="177"/>
      <c r="E236" s="181"/>
      <c r="F236" s="21">
        <v>2022</v>
      </c>
      <c r="G236" s="22">
        <v>1103.4000000000001</v>
      </c>
      <c r="H236" s="23"/>
      <c r="I236" s="21"/>
      <c r="J236" s="21"/>
      <c r="K236" s="22">
        <v>0</v>
      </c>
      <c r="L236" s="23"/>
      <c r="M236" s="22">
        <v>610</v>
      </c>
      <c r="N236" s="23"/>
      <c r="O236" s="16"/>
      <c r="P236" s="21"/>
      <c r="Q236" s="23"/>
      <c r="R236" s="23"/>
      <c r="S236" s="23"/>
      <c r="T236" s="23"/>
      <c r="U236" s="23"/>
      <c r="V236" s="23"/>
      <c r="W236" s="19">
        <v>493.4</v>
      </c>
      <c r="X236" s="23"/>
      <c r="Y236" s="23"/>
      <c r="Z236" s="23"/>
      <c r="AA236" s="23"/>
      <c r="AB236" s="23"/>
      <c r="AC236" s="23"/>
      <c r="AD236" s="23"/>
      <c r="AE236" s="23"/>
      <c r="AF236" s="23"/>
      <c r="AG236" s="174"/>
    </row>
    <row r="237" spans="1:33" s="18" customFormat="1" ht="18" customHeight="1" x14ac:dyDescent="0.25">
      <c r="A237" s="215"/>
      <c r="B237" s="181"/>
      <c r="C237" s="181"/>
      <c r="D237" s="177"/>
      <c r="E237" s="181"/>
      <c r="F237" s="21">
        <v>2023</v>
      </c>
      <c r="G237" s="22">
        <v>1114</v>
      </c>
      <c r="H237" s="23"/>
      <c r="I237" s="23"/>
      <c r="J237" s="23"/>
      <c r="K237" s="22">
        <v>0</v>
      </c>
      <c r="L237" s="23"/>
      <c r="M237" s="22">
        <v>610</v>
      </c>
      <c r="N237" s="23"/>
      <c r="O237" s="16"/>
      <c r="P237" s="21"/>
      <c r="Q237" s="23"/>
      <c r="R237" s="23"/>
      <c r="S237" s="23"/>
      <c r="T237" s="23"/>
      <c r="U237" s="23"/>
      <c r="V237" s="23"/>
      <c r="W237" s="19">
        <v>504</v>
      </c>
      <c r="X237" s="23"/>
      <c r="Y237" s="23"/>
      <c r="Z237" s="23"/>
      <c r="AA237" s="23"/>
      <c r="AB237" s="23"/>
      <c r="AC237" s="23"/>
      <c r="AD237" s="23"/>
      <c r="AE237" s="23"/>
      <c r="AF237" s="23"/>
      <c r="AG237" s="174"/>
    </row>
    <row r="238" spans="1:33" s="18" customFormat="1" ht="17.25" customHeight="1" x14ac:dyDescent="0.25">
      <c r="A238" s="215"/>
      <c r="B238" s="181"/>
      <c r="C238" s="181"/>
      <c r="D238" s="177"/>
      <c r="E238" s="181"/>
      <c r="F238" s="21">
        <v>2024</v>
      </c>
      <c r="G238" s="22">
        <v>1124.2</v>
      </c>
      <c r="H238" s="23"/>
      <c r="I238" s="23"/>
      <c r="J238" s="23"/>
      <c r="K238" s="22">
        <v>0</v>
      </c>
      <c r="L238" s="23"/>
      <c r="M238" s="22">
        <v>610</v>
      </c>
      <c r="N238" s="23"/>
      <c r="O238" s="16"/>
      <c r="P238" s="21"/>
      <c r="Q238" s="23"/>
      <c r="R238" s="23"/>
      <c r="S238" s="23"/>
      <c r="T238" s="23"/>
      <c r="U238" s="23"/>
      <c r="V238" s="23"/>
      <c r="W238" s="19">
        <v>514.20000000000005</v>
      </c>
      <c r="X238" s="23"/>
      <c r="Y238" s="23"/>
      <c r="Z238" s="23"/>
      <c r="AA238" s="23"/>
      <c r="AB238" s="23"/>
      <c r="AC238" s="23"/>
      <c r="AD238" s="23"/>
      <c r="AE238" s="23"/>
      <c r="AF238" s="23"/>
      <c r="AG238" s="174"/>
    </row>
    <row r="239" spans="1:33" s="18" customFormat="1" ht="36" customHeight="1" x14ac:dyDescent="0.25">
      <c r="A239" s="216"/>
      <c r="B239" s="182"/>
      <c r="C239" s="182"/>
      <c r="D239" s="178"/>
      <c r="E239" s="182"/>
      <c r="F239" s="23" t="s">
        <v>18</v>
      </c>
      <c r="G239" s="29">
        <f>SUM(G232:G238)</f>
        <v>69847.999999999985</v>
      </c>
      <c r="H239" s="23">
        <f>SUM(H232:H238)</f>
        <v>54455.8</v>
      </c>
      <c r="I239" s="29"/>
      <c r="J239" s="23"/>
      <c r="K239" s="29">
        <f>SUM(K232:K238)</f>
        <v>60234.600000000006</v>
      </c>
      <c r="L239" s="29">
        <f>SUM(L232:L238)</f>
        <v>50165.2</v>
      </c>
      <c r="M239" s="29">
        <f>SUM(M232:M238)</f>
        <v>4281.5</v>
      </c>
      <c r="N239" s="29">
        <f>SUM(N232:N238)</f>
        <v>2441.5</v>
      </c>
      <c r="O239" s="23"/>
      <c r="P239" s="29"/>
      <c r="Q239" s="23"/>
      <c r="R239" s="23"/>
      <c r="S239" s="23"/>
      <c r="T239" s="23"/>
      <c r="U239" s="23"/>
      <c r="V239" s="23"/>
      <c r="W239" s="29">
        <f>SUM(W232:W238)</f>
        <v>5331.9</v>
      </c>
      <c r="X239" s="23">
        <f>SUM(X232:X238)</f>
        <v>1849.1000000000001</v>
      </c>
      <c r="Y239" s="23"/>
      <c r="Z239" s="23"/>
      <c r="AA239" s="23"/>
      <c r="AB239" s="23"/>
      <c r="AC239" s="23"/>
      <c r="AD239" s="23"/>
      <c r="AE239" s="23"/>
      <c r="AF239" s="23"/>
      <c r="AG239" s="175"/>
    </row>
    <row r="240" spans="1:33" s="40" customFormat="1" x14ac:dyDescent="0.25">
      <c r="A240" s="104"/>
      <c r="B240" s="39" t="s">
        <v>28</v>
      </c>
      <c r="C240" s="39"/>
      <c r="D240" s="39"/>
      <c r="E240" s="39"/>
      <c r="F240" s="21"/>
      <c r="G240" s="21"/>
      <c r="H240" s="21"/>
      <c r="I240" s="21"/>
      <c r="J240" s="21"/>
      <c r="K240" s="22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38"/>
      <c r="Z240" s="38"/>
      <c r="AA240" s="21"/>
      <c r="AB240" s="21"/>
      <c r="AC240" s="21"/>
      <c r="AD240" s="21"/>
      <c r="AE240" s="21"/>
      <c r="AF240" s="21"/>
      <c r="AG240" s="124"/>
    </row>
    <row r="241" spans="1:33" s="18" customFormat="1" ht="15" customHeight="1" x14ac:dyDescent="0.25">
      <c r="A241" s="200" t="s">
        <v>207</v>
      </c>
      <c r="B241" s="180" t="s">
        <v>132</v>
      </c>
      <c r="C241" s="180" t="s">
        <v>241</v>
      </c>
      <c r="D241" s="176" t="s">
        <v>90</v>
      </c>
      <c r="E241" s="180" t="s">
        <v>49</v>
      </c>
      <c r="F241" s="21">
        <v>2018</v>
      </c>
      <c r="G241" s="22">
        <v>600</v>
      </c>
      <c r="H241" s="22">
        <v>600</v>
      </c>
      <c r="I241" s="23"/>
      <c r="J241" s="23"/>
      <c r="K241" s="23"/>
      <c r="L241" s="23"/>
      <c r="M241" s="22">
        <v>600</v>
      </c>
      <c r="N241" s="22">
        <v>600</v>
      </c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173" t="s">
        <v>17</v>
      </c>
    </row>
    <row r="242" spans="1:33" s="18" customFormat="1" x14ac:dyDescent="0.25">
      <c r="A242" s="201"/>
      <c r="B242" s="181"/>
      <c r="C242" s="181"/>
      <c r="D242" s="177"/>
      <c r="E242" s="181"/>
      <c r="F242" s="21">
        <v>2019</v>
      </c>
      <c r="G242" s="22">
        <v>600</v>
      </c>
      <c r="H242" s="22">
        <v>600</v>
      </c>
      <c r="I242" s="23"/>
      <c r="J242" s="23"/>
      <c r="K242" s="23"/>
      <c r="L242" s="23"/>
      <c r="M242" s="22">
        <v>600</v>
      </c>
      <c r="N242" s="22">
        <v>600</v>
      </c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174"/>
    </row>
    <row r="243" spans="1:33" s="18" customFormat="1" x14ac:dyDescent="0.25">
      <c r="A243" s="201"/>
      <c r="B243" s="181"/>
      <c r="C243" s="181"/>
      <c r="D243" s="177"/>
      <c r="E243" s="181"/>
      <c r="F243" s="21">
        <v>2020</v>
      </c>
      <c r="G243" s="22">
        <v>600</v>
      </c>
      <c r="H243" s="22">
        <v>600</v>
      </c>
      <c r="I243" s="23"/>
      <c r="J243" s="23"/>
      <c r="K243" s="23"/>
      <c r="L243" s="23"/>
      <c r="M243" s="22">
        <v>600</v>
      </c>
      <c r="N243" s="22">
        <v>600</v>
      </c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174"/>
    </row>
    <row r="244" spans="1:33" s="18" customFormat="1" x14ac:dyDescent="0.25">
      <c r="A244" s="201"/>
      <c r="B244" s="181"/>
      <c r="C244" s="181"/>
      <c r="D244" s="177"/>
      <c r="E244" s="181"/>
      <c r="F244" s="21">
        <v>2021</v>
      </c>
      <c r="G244" s="22">
        <v>600</v>
      </c>
      <c r="H244" s="22">
        <v>600</v>
      </c>
      <c r="I244" s="23"/>
      <c r="J244" s="23"/>
      <c r="K244" s="23"/>
      <c r="L244" s="23"/>
      <c r="M244" s="22">
        <v>600</v>
      </c>
      <c r="N244" s="22">
        <v>600</v>
      </c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174"/>
    </row>
    <row r="245" spans="1:33" s="18" customFormat="1" x14ac:dyDescent="0.25">
      <c r="A245" s="201"/>
      <c r="B245" s="181"/>
      <c r="C245" s="181"/>
      <c r="D245" s="177"/>
      <c r="E245" s="181"/>
      <c r="F245" s="21">
        <v>2022</v>
      </c>
      <c r="G245" s="22">
        <v>600</v>
      </c>
      <c r="H245" s="29"/>
      <c r="I245" s="23"/>
      <c r="J245" s="23"/>
      <c r="K245" s="23"/>
      <c r="L245" s="23"/>
      <c r="M245" s="22">
        <v>600</v>
      </c>
      <c r="N245" s="29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174"/>
    </row>
    <row r="246" spans="1:33" s="18" customFormat="1" x14ac:dyDescent="0.25">
      <c r="A246" s="201"/>
      <c r="B246" s="181"/>
      <c r="C246" s="181"/>
      <c r="D246" s="177"/>
      <c r="E246" s="181"/>
      <c r="F246" s="21">
        <v>2023</v>
      </c>
      <c r="G246" s="22">
        <v>600</v>
      </c>
      <c r="H246" s="29"/>
      <c r="I246" s="23"/>
      <c r="J246" s="23"/>
      <c r="K246" s="23"/>
      <c r="L246" s="23"/>
      <c r="M246" s="22">
        <v>600</v>
      </c>
      <c r="N246" s="29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174"/>
    </row>
    <row r="247" spans="1:33" s="18" customFormat="1" x14ac:dyDescent="0.25">
      <c r="A247" s="201"/>
      <c r="B247" s="181"/>
      <c r="C247" s="181"/>
      <c r="D247" s="177"/>
      <c r="E247" s="181"/>
      <c r="F247" s="21">
        <v>2024</v>
      </c>
      <c r="G247" s="22">
        <v>600</v>
      </c>
      <c r="H247" s="29"/>
      <c r="I247" s="23"/>
      <c r="J247" s="23"/>
      <c r="K247" s="23"/>
      <c r="L247" s="23"/>
      <c r="M247" s="22">
        <v>600</v>
      </c>
      <c r="N247" s="29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174"/>
    </row>
    <row r="248" spans="1:33" s="18" customFormat="1" ht="46.5" customHeight="1" x14ac:dyDescent="0.25">
      <c r="A248" s="202"/>
      <c r="B248" s="182"/>
      <c r="C248" s="182"/>
      <c r="D248" s="178"/>
      <c r="E248" s="182"/>
      <c r="F248" s="23" t="s">
        <v>29</v>
      </c>
      <c r="G248" s="29">
        <f>SUM(G241:G247)</f>
        <v>4200</v>
      </c>
      <c r="H248" s="29">
        <f>SUM(H241:H247)</f>
        <v>2400</v>
      </c>
      <c r="I248" s="23"/>
      <c r="J248" s="23"/>
      <c r="K248" s="23"/>
      <c r="L248" s="23"/>
      <c r="M248" s="29">
        <f>SUM(M241:M247)</f>
        <v>4200</v>
      </c>
      <c r="N248" s="29">
        <f>SUM(N241:N247)</f>
        <v>2400</v>
      </c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175"/>
    </row>
    <row r="249" spans="1:33" s="40" customFormat="1" ht="19.5" customHeight="1" x14ac:dyDescent="0.25">
      <c r="A249" s="200" t="s">
        <v>208</v>
      </c>
      <c r="B249" s="180" t="s">
        <v>31</v>
      </c>
      <c r="C249" s="180" t="s">
        <v>241</v>
      </c>
      <c r="D249" s="176" t="s">
        <v>90</v>
      </c>
      <c r="E249" s="180" t="s">
        <v>49</v>
      </c>
      <c r="F249" s="21">
        <v>2018</v>
      </c>
      <c r="G249" s="22">
        <v>21.5</v>
      </c>
      <c r="H249" s="22">
        <v>21.5</v>
      </c>
      <c r="I249" s="21"/>
      <c r="J249" s="21"/>
      <c r="K249" s="21"/>
      <c r="L249" s="21"/>
      <c r="M249" s="22">
        <v>21.5</v>
      </c>
      <c r="N249" s="22">
        <v>21.5</v>
      </c>
      <c r="O249" s="21"/>
      <c r="P249" s="21"/>
      <c r="Q249" s="21"/>
      <c r="R249" s="21"/>
      <c r="S249" s="21"/>
      <c r="T249" s="21"/>
      <c r="U249" s="21" t="s">
        <v>48</v>
      </c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173" t="s">
        <v>17</v>
      </c>
    </row>
    <row r="250" spans="1:33" s="40" customFormat="1" x14ac:dyDescent="0.25">
      <c r="A250" s="201"/>
      <c r="B250" s="181"/>
      <c r="C250" s="181"/>
      <c r="D250" s="177"/>
      <c r="E250" s="181"/>
      <c r="F250" s="21">
        <v>2019</v>
      </c>
      <c r="G250" s="22">
        <v>10</v>
      </c>
      <c r="H250" s="22">
        <v>10</v>
      </c>
      <c r="I250" s="21"/>
      <c r="J250" s="21"/>
      <c r="K250" s="21"/>
      <c r="L250" s="21"/>
      <c r="M250" s="22">
        <v>10</v>
      </c>
      <c r="N250" s="22">
        <v>10</v>
      </c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174"/>
    </row>
    <row r="251" spans="1:33" s="40" customFormat="1" x14ac:dyDescent="0.25">
      <c r="A251" s="201"/>
      <c r="B251" s="181"/>
      <c r="C251" s="181"/>
      <c r="D251" s="177"/>
      <c r="E251" s="181"/>
      <c r="F251" s="21">
        <v>2020</v>
      </c>
      <c r="G251" s="22">
        <v>10</v>
      </c>
      <c r="H251" s="22">
        <v>10</v>
      </c>
      <c r="I251" s="21"/>
      <c r="J251" s="21"/>
      <c r="K251" s="21"/>
      <c r="L251" s="21"/>
      <c r="M251" s="22">
        <v>10</v>
      </c>
      <c r="N251" s="22">
        <v>10</v>
      </c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174"/>
    </row>
    <row r="252" spans="1:33" s="40" customFormat="1" x14ac:dyDescent="0.25">
      <c r="A252" s="201"/>
      <c r="B252" s="181"/>
      <c r="C252" s="181"/>
      <c r="D252" s="177"/>
      <c r="E252" s="181"/>
      <c r="F252" s="21">
        <v>2021</v>
      </c>
      <c r="G252" s="22">
        <v>10</v>
      </c>
      <c r="H252" s="22">
        <v>0</v>
      </c>
      <c r="I252" s="23"/>
      <c r="J252" s="23"/>
      <c r="K252" s="23"/>
      <c r="L252" s="23"/>
      <c r="M252" s="22">
        <v>10</v>
      </c>
      <c r="N252" s="22">
        <v>0</v>
      </c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174"/>
    </row>
    <row r="253" spans="1:33" s="40" customFormat="1" x14ac:dyDescent="0.25">
      <c r="A253" s="201"/>
      <c r="B253" s="181"/>
      <c r="C253" s="181"/>
      <c r="D253" s="177"/>
      <c r="E253" s="181"/>
      <c r="F253" s="21">
        <v>2022</v>
      </c>
      <c r="G253" s="22">
        <v>10</v>
      </c>
      <c r="H253" s="29"/>
      <c r="I253" s="23"/>
      <c r="J253" s="23"/>
      <c r="K253" s="23"/>
      <c r="L253" s="23"/>
      <c r="M253" s="22">
        <v>10</v>
      </c>
      <c r="N253" s="29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174"/>
    </row>
    <row r="254" spans="1:33" s="40" customFormat="1" x14ac:dyDescent="0.25">
      <c r="A254" s="201"/>
      <c r="B254" s="181"/>
      <c r="C254" s="181"/>
      <c r="D254" s="177"/>
      <c r="E254" s="181"/>
      <c r="F254" s="21">
        <v>2023</v>
      </c>
      <c r="G254" s="22">
        <v>10</v>
      </c>
      <c r="H254" s="29"/>
      <c r="I254" s="23"/>
      <c r="J254" s="23"/>
      <c r="K254" s="23"/>
      <c r="L254" s="23"/>
      <c r="M254" s="22">
        <v>10</v>
      </c>
      <c r="N254" s="29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174"/>
    </row>
    <row r="255" spans="1:33" s="40" customFormat="1" x14ac:dyDescent="0.25">
      <c r="A255" s="201"/>
      <c r="B255" s="181"/>
      <c r="C255" s="181"/>
      <c r="D255" s="177"/>
      <c r="E255" s="181"/>
      <c r="F255" s="21">
        <v>2024</v>
      </c>
      <c r="G255" s="22">
        <v>10</v>
      </c>
      <c r="H255" s="29"/>
      <c r="I255" s="23"/>
      <c r="J255" s="23"/>
      <c r="K255" s="23"/>
      <c r="L255" s="23"/>
      <c r="M255" s="22">
        <v>10</v>
      </c>
      <c r="N255" s="29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174"/>
    </row>
    <row r="256" spans="1:33" s="40" customFormat="1" ht="42.75" customHeight="1" x14ac:dyDescent="0.25">
      <c r="A256" s="202"/>
      <c r="B256" s="182"/>
      <c r="C256" s="182"/>
      <c r="D256" s="178"/>
      <c r="E256" s="182"/>
      <c r="F256" s="23" t="s">
        <v>29</v>
      </c>
      <c r="G256" s="29">
        <f>SUM(G249:G255)</f>
        <v>81.5</v>
      </c>
      <c r="H256" s="29">
        <f>SUM(H249:H255)</f>
        <v>41.5</v>
      </c>
      <c r="I256" s="23"/>
      <c r="J256" s="23"/>
      <c r="K256" s="23"/>
      <c r="L256" s="23"/>
      <c r="M256" s="29">
        <f>SUM(M249:M255)</f>
        <v>81.5</v>
      </c>
      <c r="N256" s="29">
        <f>SUM(N249:N255)</f>
        <v>41.5</v>
      </c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175"/>
    </row>
    <row r="257" spans="1:33" s="40" customFormat="1" ht="19.5" customHeight="1" x14ac:dyDescent="0.25">
      <c r="A257" s="200" t="s">
        <v>209</v>
      </c>
      <c r="B257" s="180" t="s">
        <v>133</v>
      </c>
      <c r="C257" s="180" t="s">
        <v>242</v>
      </c>
      <c r="D257" s="176" t="s">
        <v>90</v>
      </c>
      <c r="E257" s="180" t="s">
        <v>49</v>
      </c>
      <c r="F257" s="21">
        <v>2018</v>
      </c>
      <c r="G257" s="22">
        <v>1169.5999999999999</v>
      </c>
      <c r="H257" s="21">
        <v>411.6</v>
      </c>
      <c r="I257" s="21"/>
      <c r="J257" s="21"/>
      <c r="K257" s="22">
        <v>0</v>
      </c>
      <c r="L257" s="22">
        <v>0</v>
      </c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>
        <v>1169.5999999999999</v>
      </c>
      <c r="X257" s="21">
        <v>411.6</v>
      </c>
      <c r="Y257" s="21"/>
      <c r="Z257" s="21"/>
      <c r="AA257" s="21"/>
      <c r="AB257" s="21"/>
      <c r="AC257" s="21"/>
      <c r="AD257" s="21"/>
      <c r="AE257" s="21"/>
      <c r="AF257" s="21"/>
      <c r="AG257" s="173" t="s">
        <v>17</v>
      </c>
    </row>
    <row r="258" spans="1:33" s="40" customFormat="1" x14ac:dyDescent="0.25">
      <c r="A258" s="201"/>
      <c r="B258" s="181"/>
      <c r="C258" s="181"/>
      <c r="D258" s="177"/>
      <c r="E258" s="181"/>
      <c r="F258" s="21">
        <v>2019</v>
      </c>
      <c r="G258" s="22">
        <v>1168.5999999999999</v>
      </c>
      <c r="H258" s="21">
        <v>192.8</v>
      </c>
      <c r="I258" s="21"/>
      <c r="J258" s="21"/>
      <c r="K258" s="22">
        <v>0</v>
      </c>
      <c r="L258" s="22">
        <v>0</v>
      </c>
      <c r="M258" s="22"/>
      <c r="N258" s="21"/>
      <c r="O258" s="21"/>
      <c r="P258" s="21"/>
      <c r="Q258" s="21"/>
      <c r="R258" s="21"/>
      <c r="S258" s="21"/>
      <c r="T258" s="21"/>
      <c r="U258" s="21"/>
      <c r="V258" s="21"/>
      <c r="W258" s="21">
        <v>1168.5999999999999</v>
      </c>
      <c r="X258" s="21">
        <v>192.8</v>
      </c>
      <c r="Y258" s="21"/>
      <c r="Z258" s="21"/>
      <c r="AA258" s="21"/>
      <c r="AB258" s="21"/>
      <c r="AC258" s="21"/>
      <c r="AD258" s="21"/>
      <c r="AE258" s="21"/>
      <c r="AF258" s="21"/>
      <c r="AG258" s="174"/>
    </row>
    <row r="259" spans="1:33" s="40" customFormat="1" x14ac:dyDescent="0.25">
      <c r="A259" s="201"/>
      <c r="B259" s="181"/>
      <c r="C259" s="181"/>
      <c r="D259" s="177"/>
      <c r="E259" s="181"/>
      <c r="F259" s="21">
        <v>2020</v>
      </c>
      <c r="G259" s="22">
        <f>SUM(K259+W259)</f>
        <v>28207</v>
      </c>
      <c r="H259" s="21">
        <v>17900.2</v>
      </c>
      <c r="I259" s="21"/>
      <c r="J259" s="21"/>
      <c r="K259" s="22">
        <v>27763.4</v>
      </c>
      <c r="L259" s="22">
        <v>17694</v>
      </c>
      <c r="M259" s="22"/>
      <c r="N259" s="21"/>
      <c r="O259" s="21"/>
      <c r="P259" s="21"/>
      <c r="Q259" s="21"/>
      <c r="R259" s="21"/>
      <c r="S259" s="21"/>
      <c r="T259" s="21"/>
      <c r="U259" s="21"/>
      <c r="V259" s="21"/>
      <c r="W259" s="21">
        <v>443.6</v>
      </c>
      <c r="X259" s="21">
        <v>206.2</v>
      </c>
      <c r="Y259" s="21"/>
      <c r="Z259" s="21"/>
      <c r="AA259" s="21"/>
      <c r="AB259" s="21"/>
      <c r="AC259" s="21"/>
      <c r="AD259" s="21"/>
      <c r="AE259" s="21"/>
      <c r="AF259" s="21"/>
      <c r="AG259" s="174"/>
    </row>
    <row r="260" spans="1:33" s="40" customFormat="1" x14ac:dyDescent="0.25">
      <c r="A260" s="201"/>
      <c r="B260" s="181"/>
      <c r="C260" s="181"/>
      <c r="D260" s="177"/>
      <c r="E260" s="181"/>
      <c r="F260" s="21">
        <v>2021</v>
      </c>
      <c r="G260" s="22">
        <f>SUM(K260+W260)</f>
        <v>33509.699999999997</v>
      </c>
      <c r="H260" s="21">
        <v>33509.699999999997</v>
      </c>
      <c r="I260" s="21"/>
      <c r="J260" s="23"/>
      <c r="K260" s="22">
        <v>32471.200000000001</v>
      </c>
      <c r="L260" s="21">
        <v>32471.200000000001</v>
      </c>
      <c r="M260" s="21"/>
      <c r="N260" s="23"/>
      <c r="O260" s="23"/>
      <c r="P260" s="23"/>
      <c r="Q260" s="23"/>
      <c r="R260" s="23"/>
      <c r="S260" s="23"/>
      <c r="T260" s="23"/>
      <c r="U260" s="23"/>
      <c r="V260" s="23"/>
      <c r="W260" s="22">
        <v>1038.5</v>
      </c>
      <c r="X260" s="21">
        <v>1038.5</v>
      </c>
      <c r="Y260" s="23"/>
      <c r="Z260" s="23"/>
      <c r="AA260" s="23"/>
      <c r="AB260" s="23"/>
      <c r="AC260" s="23"/>
      <c r="AD260" s="23"/>
      <c r="AE260" s="23"/>
      <c r="AF260" s="23"/>
      <c r="AG260" s="174"/>
    </row>
    <row r="261" spans="1:33" s="40" customFormat="1" x14ac:dyDescent="0.25">
      <c r="A261" s="201"/>
      <c r="B261" s="181"/>
      <c r="C261" s="181"/>
      <c r="D261" s="177"/>
      <c r="E261" s="181"/>
      <c r="F261" s="21">
        <v>2022</v>
      </c>
      <c r="G261" s="22">
        <v>493.4</v>
      </c>
      <c r="H261" s="23"/>
      <c r="I261" s="23"/>
      <c r="J261" s="23"/>
      <c r="K261" s="22">
        <v>0</v>
      </c>
      <c r="L261" s="23"/>
      <c r="M261" s="21"/>
      <c r="N261" s="23"/>
      <c r="O261" s="23"/>
      <c r="P261" s="23"/>
      <c r="Q261" s="23"/>
      <c r="R261" s="23"/>
      <c r="S261" s="23"/>
      <c r="T261" s="23"/>
      <c r="U261" s="23"/>
      <c r="V261" s="23"/>
      <c r="W261" s="22">
        <v>493.4</v>
      </c>
      <c r="X261" s="23"/>
      <c r="Y261" s="23"/>
      <c r="Z261" s="23"/>
      <c r="AA261" s="23"/>
      <c r="AB261" s="23"/>
      <c r="AC261" s="23"/>
      <c r="AD261" s="23"/>
      <c r="AE261" s="23"/>
      <c r="AF261" s="23"/>
      <c r="AG261" s="174"/>
    </row>
    <row r="262" spans="1:33" s="40" customFormat="1" x14ac:dyDescent="0.25">
      <c r="A262" s="201"/>
      <c r="B262" s="181"/>
      <c r="C262" s="181"/>
      <c r="D262" s="177"/>
      <c r="E262" s="181"/>
      <c r="F262" s="21">
        <v>2023</v>
      </c>
      <c r="G262" s="22">
        <v>504</v>
      </c>
      <c r="H262" s="23"/>
      <c r="I262" s="23"/>
      <c r="J262" s="23"/>
      <c r="K262" s="22">
        <v>0</v>
      </c>
      <c r="L262" s="23"/>
      <c r="M262" s="21"/>
      <c r="N262" s="23"/>
      <c r="O262" s="23"/>
      <c r="P262" s="23"/>
      <c r="Q262" s="23"/>
      <c r="R262" s="23"/>
      <c r="S262" s="23"/>
      <c r="T262" s="23"/>
      <c r="U262" s="23"/>
      <c r="V262" s="23"/>
      <c r="W262" s="22">
        <v>504</v>
      </c>
      <c r="X262" s="23"/>
      <c r="Y262" s="23"/>
      <c r="Z262" s="23"/>
      <c r="AA262" s="23"/>
      <c r="AB262" s="23"/>
      <c r="AC262" s="23"/>
      <c r="AD262" s="23"/>
      <c r="AE262" s="23"/>
      <c r="AF262" s="23"/>
      <c r="AG262" s="174"/>
    </row>
    <row r="263" spans="1:33" s="40" customFormat="1" x14ac:dyDescent="0.25">
      <c r="A263" s="201"/>
      <c r="B263" s="181"/>
      <c r="C263" s="181"/>
      <c r="D263" s="177"/>
      <c r="E263" s="181"/>
      <c r="F263" s="21">
        <v>2024</v>
      </c>
      <c r="G263" s="22">
        <v>514.20000000000005</v>
      </c>
      <c r="H263" s="23"/>
      <c r="I263" s="23"/>
      <c r="J263" s="23"/>
      <c r="K263" s="22">
        <v>0</v>
      </c>
      <c r="L263" s="23"/>
      <c r="M263" s="21"/>
      <c r="N263" s="23"/>
      <c r="O263" s="23"/>
      <c r="P263" s="23"/>
      <c r="Q263" s="23"/>
      <c r="R263" s="23"/>
      <c r="S263" s="23"/>
      <c r="T263" s="23"/>
      <c r="U263" s="23"/>
      <c r="V263" s="23"/>
      <c r="W263" s="22">
        <v>514.20000000000005</v>
      </c>
      <c r="X263" s="23"/>
      <c r="Y263" s="23"/>
      <c r="Z263" s="23"/>
      <c r="AA263" s="23"/>
      <c r="AB263" s="23"/>
      <c r="AC263" s="23"/>
      <c r="AD263" s="23"/>
      <c r="AE263" s="23"/>
      <c r="AF263" s="23"/>
      <c r="AG263" s="174"/>
    </row>
    <row r="264" spans="1:33" s="40" customFormat="1" ht="45.75" customHeight="1" x14ac:dyDescent="0.25">
      <c r="A264" s="202"/>
      <c r="B264" s="182"/>
      <c r="C264" s="182"/>
      <c r="D264" s="178"/>
      <c r="E264" s="182"/>
      <c r="F264" s="23" t="s">
        <v>29</v>
      </c>
      <c r="G264" s="29">
        <f>SUM(G257:G263)</f>
        <v>65566.5</v>
      </c>
      <c r="H264" s="23">
        <f>SUM(H257:H263)</f>
        <v>52014.3</v>
      </c>
      <c r="I264" s="23"/>
      <c r="J264" s="23"/>
      <c r="K264" s="29">
        <f>SUM(K257:K262)</f>
        <v>60234.600000000006</v>
      </c>
      <c r="L264" s="29">
        <f>SUM(L257:L263)</f>
        <v>50165.2</v>
      </c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9">
        <f>SUM(W257:W263)</f>
        <v>5331.9</v>
      </c>
      <c r="X264" s="23">
        <f>SUM(X257:X263)</f>
        <v>1849.1000000000001</v>
      </c>
      <c r="Y264" s="23"/>
      <c r="Z264" s="23"/>
      <c r="AA264" s="23"/>
      <c r="AB264" s="23"/>
      <c r="AC264" s="23"/>
      <c r="AD264" s="23"/>
      <c r="AE264" s="23"/>
      <c r="AF264" s="23"/>
      <c r="AG264" s="175"/>
    </row>
    <row r="265" spans="1:33" s="18" customFormat="1" ht="15" customHeight="1" x14ac:dyDescent="0.25">
      <c r="A265" s="214">
        <v>20</v>
      </c>
      <c r="B265" s="180" t="s">
        <v>75</v>
      </c>
      <c r="C265" s="180" t="s">
        <v>95</v>
      </c>
      <c r="D265" s="176" t="s">
        <v>36</v>
      </c>
      <c r="E265" s="180" t="s">
        <v>50</v>
      </c>
      <c r="F265" s="41">
        <v>2015</v>
      </c>
      <c r="G265" s="78">
        <v>361.709</v>
      </c>
      <c r="H265" s="78">
        <v>361.709</v>
      </c>
      <c r="I265" s="42"/>
      <c r="J265" s="42"/>
      <c r="K265" s="22">
        <v>0</v>
      </c>
      <c r="L265" s="22">
        <v>0</v>
      </c>
      <c r="M265" s="78">
        <v>361.709</v>
      </c>
      <c r="N265" s="78">
        <v>361.709</v>
      </c>
      <c r="O265" s="43"/>
      <c r="P265" s="42"/>
      <c r="Q265" s="42"/>
      <c r="R265" s="42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173" t="s">
        <v>17</v>
      </c>
    </row>
    <row r="266" spans="1:33" s="18" customFormat="1" ht="15" customHeight="1" x14ac:dyDescent="0.25">
      <c r="A266" s="215"/>
      <c r="B266" s="181"/>
      <c r="C266" s="181"/>
      <c r="D266" s="177"/>
      <c r="E266" s="181"/>
      <c r="F266" s="41">
        <v>2016</v>
      </c>
      <c r="G266" s="78">
        <f t="shared" ref="G266:G267" si="10">K266+M266+O266</f>
        <v>53.6</v>
      </c>
      <c r="H266" s="150">
        <v>53.6</v>
      </c>
      <c r="I266" s="42"/>
      <c r="J266" s="42"/>
      <c r="K266" s="22">
        <v>0</v>
      </c>
      <c r="L266" s="22">
        <v>0</v>
      </c>
      <c r="M266" s="78">
        <v>53.6</v>
      </c>
      <c r="N266" s="151">
        <v>53.6</v>
      </c>
      <c r="O266" s="43"/>
      <c r="P266" s="42"/>
      <c r="Q266" s="42"/>
      <c r="R266" s="42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174"/>
    </row>
    <row r="267" spans="1:33" s="18" customFormat="1" ht="15" customHeight="1" x14ac:dyDescent="0.25">
      <c r="A267" s="215"/>
      <c r="B267" s="181"/>
      <c r="C267" s="181"/>
      <c r="D267" s="177"/>
      <c r="E267" s="181"/>
      <c r="F267" s="41">
        <v>2017</v>
      </c>
      <c r="G267" s="78">
        <f t="shared" si="10"/>
        <v>99.061000000000007</v>
      </c>
      <c r="H267" s="150">
        <v>99.1</v>
      </c>
      <c r="I267" s="42"/>
      <c r="J267" s="42"/>
      <c r="K267" s="22">
        <v>0</v>
      </c>
      <c r="L267" s="22">
        <v>0</v>
      </c>
      <c r="M267" s="78">
        <v>99.061000000000007</v>
      </c>
      <c r="N267" s="151">
        <v>99.1</v>
      </c>
      <c r="O267" s="45"/>
      <c r="P267" s="42"/>
      <c r="Q267" s="42"/>
      <c r="R267" s="42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174"/>
    </row>
    <row r="268" spans="1:33" s="18" customFormat="1" ht="15" customHeight="1" x14ac:dyDescent="0.25">
      <c r="A268" s="215"/>
      <c r="B268" s="181"/>
      <c r="C268" s="181"/>
      <c r="D268" s="177"/>
      <c r="E268" s="181"/>
      <c r="F268" s="41">
        <v>2018</v>
      </c>
      <c r="G268" s="78">
        <v>0</v>
      </c>
      <c r="H268" s="97">
        <v>0</v>
      </c>
      <c r="I268" s="42"/>
      <c r="J268" s="42"/>
      <c r="K268" s="22">
        <v>0</v>
      </c>
      <c r="L268" s="22">
        <v>0</v>
      </c>
      <c r="M268" s="78">
        <v>0</v>
      </c>
      <c r="N268" s="97">
        <v>0</v>
      </c>
      <c r="O268" s="45"/>
      <c r="P268" s="42"/>
      <c r="Q268" s="42"/>
      <c r="R268" s="42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174"/>
    </row>
    <row r="269" spans="1:33" s="18" customFormat="1" ht="15.75" customHeight="1" x14ac:dyDescent="0.25">
      <c r="A269" s="215"/>
      <c r="B269" s="181"/>
      <c r="C269" s="181"/>
      <c r="D269" s="177"/>
      <c r="E269" s="181"/>
      <c r="F269" s="41">
        <v>2019</v>
      </c>
      <c r="G269" s="78">
        <v>0</v>
      </c>
      <c r="H269" s="95">
        <v>0</v>
      </c>
      <c r="I269" s="42"/>
      <c r="J269" s="42"/>
      <c r="K269" s="22">
        <v>0</v>
      </c>
      <c r="L269" s="22">
        <v>0</v>
      </c>
      <c r="M269" s="78">
        <v>0</v>
      </c>
      <c r="N269" s="95">
        <v>0</v>
      </c>
      <c r="O269" s="45"/>
      <c r="P269" s="42"/>
      <c r="Q269" s="42"/>
      <c r="R269" s="42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174"/>
    </row>
    <row r="270" spans="1:33" s="18" customFormat="1" ht="15.75" customHeight="1" x14ac:dyDescent="0.25">
      <c r="A270" s="215"/>
      <c r="B270" s="181"/>
      <c r="C270" s="181"/>
      <c r="D270" s="177"/>
      <c r="E270" s="181"/>
      <c r="F270" s="148">
        <v>2020</v>
      </c>
      <c r="G270" s="146">
        <v>0</v>
      </c>
      <c r="H270" s="146">
        <v>0</v>
      </c>
      <c r="I270" s="149"/>
      <c r="J270" s="149"/>
      <c r="K270" s="22">
        <v>0</v>
      </c>
      <c r="L270" s="22">
        <v>0</v>
      </c>
      <c r="M270" s="146">
        <v>0</v>
      </c>
      <c r="N270" s="146">
        <v>0</v>
      </c>
      <c r="O270" s="147"/>
      <c r="P270" s="149"/>
      <c r="Q270" s="149"/>
      <c r="R270" s="149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174"/>
    </row>
    <row r="271" spans="1:33" s="18" customFormat="1" ht="16.5" customHeight="1" x14ac:dyDescent="0.25">
      <c r="A271" s="215"/>
      <c r="B271" s="181"/>
      <c r="C271" s="181"/>
      <c r="D271" s="177"/>
      <c r="E271" s="181"/>
      <c r="F271" s="41">
        <v>2021</v>
      </c>
      <c r="G271" s="78">
        <v>0</v>
      </c>
      <c r="H271" s="115">
        <v>0</v>
      </c>
      <c r="I271" s="42"/>
      <c r="J271" s="42"/>
      <c r="K271" s="22">
        <v>0</v>
      </c>
      <c r="L271" s="22">
        <v>0</v>
      </c>
      <c r="M271" s="78">
        <v>0</v>
      </c>
      <c r="N271" s="115">
        <v>0</v>
      </c>
      <c r="O271" s="45"/>
      <c r="P271" s="42"/>
      <c r="Q271" s="42"/>
      <c r="R271" s="42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174"/>
    </row>
    <row r="272" spans="1:33" s="18" customFormat="1" ht="48" customHeight="1" x14ac:dyDescent="0.25">
      <c r="A272" s="216"/>
      <c r="B272" s="182"/>
      <c r="C272" s="182"/>
      <c r="D272" s="178"/>
      <c r="E272" s="182"/>
      <c r="F272" s="42" t="s">
        <v>18</v>
      </c>
      <c r="G272" s="79">
        <f>SUM(G265:G271)</f>
        <v>514.37</v>
      </c>
      <c r="H272" s="79">
        <f>SUM(H265:H271)</f>
        <v>514.40899999999999</v>
      </c>
      <c r="I272" s="42"/>
      <c r="J272" s="42"/>
      <c r="K272" s="29">
        <v>0</v>
      </c>
      <c r="L272" s="29">
        <v>0</v>
      </c>
      <c r="M272" s="79">
        <f>SUM(M265:M271)</f>
        <v>514.37</v>
      </c>
      <c r="N272" s="79">
        <f>SUM(N265:N271)</f>
        <v>514.40899999999999</v>
      </c>
      <c r="O272" s="46"/>
      <c r="P272" s="42"/>
      <c r="Q272" s="42"/>
      <c r="R272" s="42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175"/>
    </row>
    <row r="273" spans="1:33" s="18" customFormat="1" ht="15" customHeight="1" x14ac:dyDescent="0.25">
      <c r="A273" s="121"/>
      <c r="B273" s="39" t="s">
        <v>28</v>
      </c>
      <c r="C273" s="119"/>
      <c r="D273" s="120"/>
      <c r="E273" s="119"/>
      <c r="F273" s="122"/>
      <c r="G273" s="79"/>
      <c r="H273" s="79"/>
      <c r="I273" s="122"/>
      <c r="J273" s="122"/>
      <c r="K273" s="29"/>
      <c r="L273" s="29"/>
      <c r="M273" s="79"/>
      <c r="N273" s="79"/>
      <c r="O273" s="46"/>
      <c r="P273" s="122"/>
      <c r="Q273" s="122"/>
      <c r="R273" s="122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125"/>
    </row>
    <row r="274" spans="1:33" s="18" customFormat="1" ht="15.75" customHeight="1" x14ac:dyDescent="0.25">
      <c r="A274" s="268" t="s">
        <v>210</v>
      </c>
      <c r="B274" s="180" t="s">
        <v>38</v>
      </c>
      <c r="C274" s="180" t="s">
        <v>95</v>
      </c>
      <c r="D274" s="176" t="s">
        <v>36</v>
      </c>
      <c r="E274" s="180" t="s">
        <v>51</v>
      </c>
      <c r="F274" s="21">
        <v>2015</v>
      </c>
      <c r="G274" s="22">
        <v>361.709</v>
      </c>
      <c r="H274" s="22">
        <v>361.709</v>
      </c>
      <c r="I274" s="23"/>
      <c r="J274" s="23"/>
      <c r="K274" s="22">
        <v>0</v>
      </c>
      <c r="L274" s="22">
        <v>0</v>
      </c>
      <c r="M274" s="22">
        <v>361.709</v>
      </c>
      <c r="N274" s="22">
        <v>361.709</v>
      </c>
      <c r="O274" s="47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173" t="s">
        <v>17</v>
      </c>
    </row>
    <row r="275" spans="1:33" s="18" customFormat="1" ht="15.75" customHeight="1" x14ac:dyDescent="0.25">
      <c r="A275" s="269"/>
      <c r="B275" s="181"/>
      <c r="C275" s="181"/>
      <c r="D275" s="177"/>
      <c r="E275" s="181"/>
      <c r="F275" s="21">
        <v>2016</v>
      </c>
      <c r="G275" s="22">
        <v>53.6</v>
      </c>
      <c r="H275" s="21">
        <v>53.6</v>
      </c>
      <c r="I275" s="23"/>
      <c r="J275" s="23"/>
      <c r="K275" s="22">
        <v>0</v>
      </c>
      <c r="L275" s="22">
        <v>0</v>
      </c>
      <c r="M275" s="22">
        <v>53.6</v>
      </c>
      <c r="N275" s="21">
        <v>53.6</v>
      </c>
      <c r="O275" s="47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174"/>
    </row>
    <row r="276" spans="1:33" s="18" customFormat="1" ht="15.75" customHeight="1" x14ac:dyDescent="0.25">
      <c r="A276" s="269"/>
      <c r="B276" s="181"/>
      <c r="C276" s="181"/>
      <c r="D276" s="177"/>
      <c r="E276" s="181"/>
      <c r="F276" s="21">
        <v>2017</v>
      </c>
      <c r="G276" s="22">
        <v>99.1</v>
      </c>
      <c r="H276" s="22">
        <v>0</v>
      </c>
      <c r="I276" s="23"/>
      <c r="J276" s="23"/>
      <c r="K276" s="22">
        <v>0</v>
      </c>
      <c r="L276" s="22">
        <v>0</v>
      </c>
      <c r="M276" s="22">
        <v>99.1</v>
      </c>
      <c r="N276" s="22">
        <v>0</v>
      </c>
      <c r="O276" s="47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174"/>
    </row>
    <row r="277" spans="1:33" s="18" customFormat="1" ht="15.75" customHeight="1" x14ac:dyDescent="0.25">
      <c r="A277" s="269"/>
      <c r="B277" s="181"/>
      <c r="C277" s="181"/>
      <c r="D277" s="177"/>
      <c r="E277" s="181"/>
      <c r="F277" s="48" t="s">
        <v>37</v>
      </c>
      <c r="G277" s="22">
        <v>0</v>
      </c>
      <c r="H277" s="22">
        <v>0</v>
      </c>
      <c r="I277" s="23"/>
      <c r="J277" s="23"/>
      <c r="K277" s="22">
        <v>0</v>
      </c>
      <c r="L277" s="22">
        <v>0</v>
      </c>
      <c r="M277" s="22">
        <v>0</v>
      </c>
      <c r="N277" s="22">
        <v>0</v>
      </c>
      <c r="O277" s="47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174"/>
    </row>
    <row r="278" spans="1:33" s="18" customFormat="1" ht="76.5" customHeight="1" x14ac:dyDescent="0.25">
      <c r="A278" s="270"/>
      <c r="B278" s="182"/>
      <c r="C278" s="182"/>
      <c r="D278" s="178"/>
      <c r="E278" s="182"/>
      <c r="F278" s="23" t="s">
        <v>18</v>
      </c>
      <c r="G278" s="29">
        <f>SUM(G274:G277)</f>
        <v>514.40899999999999</v>
      </c>
      <c r="H278" s="29">
        <f>SUM(H274:H277)</f>
        <v>415.30900000000003</v>
      </c>
      <c r="I278" s="23"/>
      <c r="J278" s="23"/>
      <c r="K278" s="29">
        <v>0</v>
      </c>
      <c r="L278" s="29">
        <v>0</v>
      </c>
      <c r="M278" s="29">
        <f>SUM(M274:M277)</f>
        <v>514.40899999999999</v>
      </c>
      <c r="N278" s="29">
        <f>SUM(N274:N277)</f>
        <v>415.30900000000003</v>
      </c>
      <c r="O278" s="47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175"/>
    </row>
    <row r="279" spans="1:33" s="18" customFormat="1" ht="15" customHeight="1" x14ac:dyDescent="0.25">
      <c r="A279" s="268" t="s">
        <v>211</v>
      </c>
      <c r="B279" s="180" t="s">
        <v>40</v>
      </c>
      <c r="C279" s="180" t="s">
        <v>95</v>
      </c>
      <c r="D279" s="176" t="s">
        <v>36</v>
      </c>
      <c r="E279" s="180" t="s">
        <v>51</v>
      </c>
      <c r="F279" s="21">
        <v>2015</v>
      </c>
      <c r="G279" s="78">
        <v>0</v>
      </c>
      <c r="H279" s="78">
        <v>0</v>
      </c>
      <c r="I279" s="23"/>
      <c r="J279" s="23"/>
      <c r="K279" s="22">
        <v>0</v>
      </c>
      <c r="L279" s="22">
        <v>0</v>
      </c>
      <c r="M279" s="22">
        <v>0</v>
      </c>
      <c r="N279" s="22">
        <v>0</v>
      </c>
      <c r="O279" s="3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173" t="s">
        <v>17</v>
      </c>
    </row>
    <row r="280" spans="1:33" s="18" customFormat="1" x14ac:dyDescent="0.25">
      <c r="A280" s="269"/>
      <c r="B280" s="181"/>
      <c r="C280" s="181"/>
      <c r="D280" s="177"/>
      <c r="E280" s="181"/>
      <c r="F280" s="21">
        <v>2016</v>
      </c>
      <c r="G280" s="78">
        <v>0</v>
      </c>
      <c r="H280" s="78">
        <v>0</v>
      </c>
      <c r="I280" s="23"/>
      <c r="J280" s="23"/>
      <c r="K280" s="22">
        <v>0</v>
      </c>
      <c r="L280" s="22">
        <v>0</v>
      </c>
      <c r="M280" s="22">
        <v>0</v>
      </c>
      <c r="N280" s="22">
        <v>0</v>
      </c>
      <c r="O280" s="3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174"/>
    </row>
    <row r="281" spans="1:33" s="18" customFormat="1" x14ac:dyDescent="0.25">
      <c r="A281" s="269"/>
      <c r="B281" s="181"/>
      <c r="C281" s="181"/>
      <c r="D281" s="177"/>
      <c r="E281" s="181"/>
      <c r="F281" s="21">
        <v>2017</v>
      </c>
      <c r="G281" s="78">
        <v>0</v>
      </c>
      <c r="H281" s="78">
        <v>0</v>
      </c>
      <c r="I281" s="23"/>
      <c r="J281" s="23"/>
      <c r="K281" s="22">
        <v>0</v>
      </c>
      <c r="L281" s="22">
        <v>0</v>
      </c>
      <c r="M281" s="22">
        <v>0</v>
      </c>
      <c r="N281" s="22">
        <v>0</v>
      </c>
      <c r="O281" s="22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174"/>
    </row>
    <row r="282" spans="1:33" s="18" customFormat="1" x14ac:dyDescent="0.25">
      <c r="A282" s="269"/>
      <c r="B282" s="181"/>
      <c r="C282" s="181"/>
      <c r="D282" s="177"/>
      <c r="E282" s="181"/>
      <c r="F282" s="48" t="s">
        <v>37</v>
      </c>
      <c r="G282" s="78">
        <v>0</v>
      </c>
      <c r="H282" s="22">
        <v>0</v>
      </c>
      <c r="I282" s="23"/>
      <c r="J282" s="23"/>
      <c r="K282" s="22">
        <v>0</v>
      </c>
      <c r="L282" s="22">
        <v>0</v>
      </c>
      <c r="M282" s="22">
        <v>0</v>
      </c>
      <c r="N282" s="22">
        <v>0</v>
      </c>
      <c r="O282" s="22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174"/>
    </row>
    <row r="283" spans="1:33" s="18" customFormat="1" ht="80.25" customHeight="1" x14ac:dyDescent="0.25">
      <c r="A283" s="270"/>
      <c r="B283" s="182"/>
      <c r="C283" s="182"/>
      <c r="D283" s="178"/>
      <c r="E283" s="182"/>
      <c r="F283" s="23" t="s">
        <v>29</v>
      </c>
      <c r="G283" s="79">
        <v>0</v>
      </c>
      <c r="H283" s="79">
        <v>0</v>
      </c>
      <c r="I283" s="23"/>
      <c r="J283" s="23"/>
      <c r="K283" s="29">
        <v>0</v>
      </c>
      <c r="L283" s="29">
        <v>0</v>
      </c>
      <c r="M283" s="29">
        <v>0</v>
      </c>
      <c r="N283" s="29">
        <v>0</v>
      </c>
      <c r="O283" s="29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175"/>
    </row>
    <row r="284" spans="1:33" s="18" customFormat="1" ht="15" customHeight="1" x14ac:dyDescent="0.25">
      <c r="A284" s="271">
        <v>21</v>
      </c>
      <c r="B284" s="180" t="s">
        <v>103</v>
      </c>
      <c r="C284" s="225" t="s">
        <v>233</v>
      </c>
      <c r="D284" s="176" t="s">
        <v>222</v>
      </c>
      <c r="E284" s="180" t="s">
        <v>32</v>
      </c>
      <c r="F284" s="16">
        <v>2020</v>
      </c>
      <c r="G284" s="78">
        <v>141730.4</v>
      </c>
      <c r="H284" s="16">
        <v>140951.29999999999</v>
      </c>
      <c r="I284" s="17"/>
      <c r="J284" s="17"/>
      <c r="K284" s="19">
        <v>96810.4</v>
      </c>
      <c r="L284" s="19">
        <v>96174</v>
      </c>
      <c r="M284" s="19">
        <v>44920</v>
      </c>
      <c r="N284" s="16">
        <v>44777.3</v>
      </c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6" t="s">
        <v>17</v>
      </c>
    </row>
    <row r="285" spans="1:33" s="18" customFormat="1" x14ac:dyDescent="0.25">
      <c r="A285" s="272"/>
      <c r="B285" s="181"/>
      <c r="C285" s="226"/>
      <c r="D285" s="177"/>
      <c r="E285" s="181"/>
      <c r="F285" s="16">
        <v>2021</v>
      </c>
      <c r="G285" s="19">
        <v>152566.9</v>
      </c>
      <c r="H285" s="16">
        <v>152566.9</v>
      </c>
      <c r="I285" s="17"/>
      <c r="J285" s="17"/>
      <c r="K285" s="19">
        <v>112570.7</v>
      </c>
      <c r="L285" s="19">
        <v>112570.7</v>
      </c>
      <c r="M285" s="19">
        <v>39996.199999999997</v>
      </c>
      <c r="N285" s="16">
        <v>39996.199999999997</v>
      </c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7"/>
    </row>
    <row r="286" spans="1:33" s="18" customFormat="1" x14ac:dyDescent="0.25">
      <c r="A286" s="272"/>
      <c r="B286" s="181"/>
      <c r="C286" s="226"/>
      <c r="D286" s="177"/>
      <c r="E286" s="181"/>
      <c r="F286" s="16">
        <v>2022</v>
      </c>
      <c r="G286" s="19">
        <v>175417.5</v>
      </c>
      <c r="H286" s="17"/>
      <c r="I286" s="17"/>
      <c r="J286" s="17"/>
      <c r="K286" s="19">
        <v>133098.5</v>
      </c>
      <c r="L286" s="20"/>
      <c r="M286" s="19">
        <v>42319</v>
      </c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7"/>
    </row>
    <row r="287" spans="1:33" s="18" customFormat="1" x14ac:dyDescent="0.25">
      <c r="A287" s="272"/>
      <c r="B287" s="181"/>
      <c r="C287" s="226"/>
      <c r="D287" s="177"/>
      <c r="E287" s="181"/>
      <c r="F287" s="16">
        <v>2023</v>
      </c>
      <c r="G287" s="19">
        <v>152146.70000000001</v>
      </c>
      <c r="H287" s="17"/>
      <c r="I287" s="17"/>
      <c r="J287" s="17"/>
      <c r="K287" s="19">
        <v>125820.4</v>
      </c>
      <c r="L287" s="20"/>
      <c r="M287" s="19">
        <v>26326.3</v>
      </c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7"/>
    </row>
    <row r="288" spans="1:33" s="18" customFormat="1" ht="12" customHeight="1" x14ac:dyDescent="0.25">
      <c r="A288" s="272"/>
      <c r="B288" s="181"/>
      <c r="C288" s="226"/>
      <c r="D288" s="177"/>
      <c r="E288" s="181"/>
      <c r="F288" s="186">
        <v>2024</v>
      </c>
      <c r="G288" s="189">
        <v>151531.6</v>
      </c>
      <c r="H288" s="219"/>
      <c r="I288" s="219"/>
      <c r="J288" s="219"/>
      <c r="K288" s="189">
        <v>130539</v>
      </c>
      <c r="L288" s="222"/>
      <c r="M288" s="189">
        <v>20992.6</v>
      </c>
      <c r="N288" s="219"/>
      <c r="O288" s="219"/>
      <c r="P288" s="219"/>
      <c r="Q288" s="219"/>
      <c r="R288" s="219"/>
      <c r="S288" s="219"/>
      <c r="T288" s="219"/>
      <c r="U288" s="219"/>
      <c r="V288" s="219"/>
      <c r="W288" s="219"/>
      <c r="X288" s="219"/>
      <c r="Y288" s="219"/>
      <c r="Z288" s="219"/>
      <c r="AA288" s="219"/>
      <c r="AB288" s="219"/>
      <c r="AC288" s="219"/>
      <c r="AD288" s="219"/>
      <c r="AE288" s="219"/>
      <c r="AF288" s="219"/>
      <c r="AG288" s="177"/>
    </row>
    <row r="289" spans="1:33" s="18" customFormat="1" hidden="1" x14ac:dyDescent="0.25">
      <c r="A289" s="272"/>
      <c r="B289" s="181"/>
      <c r="C289" s="226"/>
      <c r="D289" s="177"/>
      <c r="E289" s="181"/>
      <c r="F289" s="187"/>
      <c r="G289" s="190"/>
      <c r="H289" s="220"/>
      <c r="I289" s="220"/>
      <c r="J289" s="220"/>
      <c r="K289" s="190"/>
      <c r="L289" s="223"/>
      <c r="M289" s="190"/>
      <c r="N289" s="220"/>
      <c r="O289" s="220"/>
      <c r="P289" s="220"/>
      <c r="Q289" s="220"/>
      <c r="R289" s="220"/>
      <c r="S289" s="220"/>
      <c r="T289" s="220"/>
      <c r="U289" s="220"/>
      <c r="V289" s="220"/>
      <c r="W289" s="220"/>
      <c r="X289" s="220"/>
      <c r="Y289" s="220"/>
      <c r="Z289" s="220"/>
      <c r="AA289" s="220"/>
      <c r="AB289" s="220"/>
      <c r="AC289" s="220"/>
      <c r="AD289" s="220"/>
      <c r="AE289" s="220"/>
      <c r="AF289" s="220"/>
      <c r="AG289" s="177"/>
    </row>
    <row r="290" spans="1:33" s="18" customFormat="1" ht="5.25" customHeight="1" x14ac:dyDescent="0.25">
      <c r="A290" s="272"/>
      <c r="B290" s="181"/>
      <c r="C290" s="226"/>
      <c r="D290" s="177"/>
      <c r="E290" s="181"/>
      <c r="F290" s="188"/>
      <c r="G290" s="191"/>
      <c r="H290" s="221"/>
      <c r="I290" s="221"/>
      <c r="J290" s="221"/>
      <c r="K290" s="191"/>
      <c r="L290" s="224"/>
      <c r="M290" s="191"/>
      <c r="N290" s="221"/>
      <c r="O290" s="221"/>
      <c r="P290" s="221"/>
      <c r="Q290" s="221"/>
      <c r="R290" s="221"/>
      <c r="S290" s="221"/>
      <c r="T290" s="221"/>
      <c r="U290" s="221"/>
      <c r="V290" s="221"/>
      <c r="W290" s="221"/>
      <c r="X290" s="221"/>
      <c r="Y290" s="221"/>
      <c r="Z290" s="221"/>
      <c r="AA290" s="221"/>
      <c r="AB290" s="221"/>
      <c r="AC290" s="221"/>
      <c r="AD290" s="221"/>
      <c r="AE290" s="221"/>
      <c r="AF290" s="221"/>
      <c r="AG290" s="177"/>
    </row>
    <row r="291" spans="1:33" s="18" customFormat="1" ht="225.75" customHeight="1" x14ac:dyDescent="0.25">
      <c r="A291" s="273"/>
      <c r="B291" s="182"/>
      <c r="C291" s="227"/>
      <c r="D291" s="178"/>
      <c r="E291" s="182"/>
      <c r="F291" s="17" t="s">
        <v>18</v>
      </c>
      <c r="G291" s="20">
        <f>SUM(G284:G290)</f>
        <v>773393.1</v>
      </c>
      <c r="H291" s="20">
        <f>SUM(H284:H290)</f>
        <v>293518.19999999995</v>
      </c>
      <c r="I291" s="17"/>
      <c r="J291" s="17"/>
      <c r="K291" s="20">
        <f>SUM(K284:K290)</f>
        <v>598839</v>
      </c>
      <c r="L291" s="20">
        <f>SUM(L284:L290)</f>
        <v>208744.7</v>
      </c>
      <c r="M291" s="20">
        <f>SUM(M284:M290)</f>
        <v>174554.1</v>
      </c>
      <c r="N291" s="20">
        <f>SUM(N284:N290)</f>
        <v>84773.5</v>
      </c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8"/>
    </row>
    <row r="292" spans="1:33" s="18" customFormat="1" ht="16.5" customHeight="1" x14ac:dyDescent="0.25">
      <c r="A292" s="126"/>
      <c r="B292" s="39" t="s">
        <v>28</v>
      </c>
      <c r="C292" s="123"/>
      <c r="D292" s="120"/>
      <c r="E292" s="119"/>
      <c r="F292" s="17"/>
      <c r="G292" s="20"/>
      <c r="H292" s="20"/>
      <c r="I292" s="17"/>
      <c r="J292" s="17"/>
      <c r="K292" s="20"/>
      <c r="L292" s="20"/>
      <c r="M292" s="20"/>
      <c r="N292" s="20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20"/>
    </row>
    <row r="293" spans="1:33" s="18" customFormat="1" ht="15" customHeight="1" x14ac:dyDescent="0.25">
      <c r="A293" s="271" t="s">
        <v>42</v>
      </c>
      <c r="B293" s="180" t="s">
        <v>104</v>
      </c>
      <c r="C293" s="225" t="s">
        <v>231</v>
      </c>
      <c r="D293" s="176" t="s">
        <v>222</v>
      </c>
      <c r="E293" s="180" t="s">
        <v>32</v>
      </c>
      <c r="F293" s="16">
        <v>2020</v>
      </c>
      <c r="G293" s="19">
        <v>25428.400000000001</v>
      </c>
      <c r="H293" s="16">
        <v>25162.5</v>
      </c>
      <c r="I293" s="17"/>
      <c r="J293" s="17"/>
      <c r="K293" s="16">
        <v>10392.799999999999</v>
      </c>
      <c r="L293" s="19">
        <v>10225.4</v>
      </c>
      <c r="M293" s="19">
        <v>15035.6</v>
      </c>
      <c r="N293" s="19">
        <v>14937.1</v>
      </c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6" t="s">
        <v>17</v>
      </c>
    </row>
    <row r="294" spans="1:33" s="18" customFormat="1" x14ac:dyDescent="0.25">
      <c r="A294" s="272"/>
      <c r="B294" s="181"/>
      <c r="C294" s="226"/>
      <c r="D294" s="177"/>
      <c r="E294" s="181"/>
      <c r="F294" s="16">
        <v>2021</v>
      </c>
      <c r="G294" s="19">
        <v>25968.400000000001</v>
      </c>
      <c r="H294" s="16">
        <v>25968.400000000001</v>
      </c>
      <c r="I294" s="17"/>
      <c r="J294" s="17"/>
      <c r="K294" s="16">
        <v>11437.2</v>
      </c>
      <c r="L294" s="19">
        <v>11437.2</v>
      </c>
      <c r="M294" s="19">
        <v>14531.2</v>
      </c>
      <c r="N294" s="19">
        <v>14531.2</v>
      </c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7"/>
    </row>
    <row r="295" spans="1:33" s="18" customFormat="1" x14ac:dyDescent="0.25">
      <c r="A295" s="272"/>
      <c r="B295" s="181"/>
      <c r="C295" s="226"/>
      <c r="D295" s="177"/>
      <c r="E295" s="181"/>
      <c r="F295" s="16">
        <v>2022</v>
      </c>
      <c r="G295" s="19">
        <v>28138</v>
      </c>
      <c r="H295" s="17"/>
      <c r="I295" s="17"/>
      <c r="J295" s="17"/>
      <c r="K295" s="19">
        <v>12656.1</v>
      </c>
      <c r="L295" s="17"/>
      <c r="M295" s="19">
        <v>15481.9</v>
      </c>
      <c r="N295" s="49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7"/>
    </row>
    <row r="296" spans="1:33" s="18" customFormat="1" x14ac:dyDescent="0.25">
      <c r="A296" s="272"/>
      <c r="B296" s="181"/>
      <c r="C296" s="226"/>
      <c r="D296" s="177"/>
      <c r="E296" s="181"/>
      <c r="F296" s="16">
        <v>2023</v>
      </c>
      <c r="G296" s="19">
        <v>24747.7</v>
      </c>
      <c r="H296" s="17"/>
      <c r="I296" s="17"/>
      <c r="J296" s="17"/>
      <c r="K296" s="19">
        <v>13225.8</v>
      </c>
      <c r="L296" s="17"/>
      <c r="M296" s="19">
        <v>11521.9</v>
      </c>
      <c r="N296" s="49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7"/>
    </row>
    <row r="297" spans="1:33" s="18" customFormat="1" x14ac:dyDescent="0.25">
      <c r="A297" s="272"/>
      <c r="B297" s="181"/>
      <c r="C297" s="226"/>
      <c r="D297" s="177"/>
      <c r="E297" s="181"/>
      <c r="F297" s="16">
        <v>2024</v>
      </c>
      <c r="G297" s="19">
        <v>25397.8</v>
      </c>
      <c r="H297" s="17"/>
      <c r="I297" s="17"/>
      <c r="J297" s="17"/>
      <c r="K297" s="19">
        <v>13875.9</v>
      </c>
      <c r="L297" s="17"/>
      <c r="M297" s="19">
        <v>11521.9</v>
      </c>
      <c r="N297" s="49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7"/>
    </row>
    <row r="298" spans="1:33" s="18" customFormat="1" ht="203.25" customHeight="1" x14ac:dyDescent="0.25">
      <c r="A298" s="273"/>
      <c r="B298" s="182"/>
      <c r="C298" s="227"/>
      <c r="D298" s="178"/>
      <c r="E298" s="182"/>
      <c r="F298" s="17" t="s">
        <v>29</v>
      </c>
      <c r="G298" s="20">
        <f>SUM(G293:G297)</f>
        <v>129680.3</v>
      </c>
      <c r="H298" s="20">
        <f>SUM(H293:H297)</f>
        <v>51130.9</v>
      </c>
      <c r="I298" s="17"/>
      <c r="J298" s="17"/>
      <c r="K298" s="20">
        <f>SUM(K293:K297)</f>
        <v>61587.799999999996</v>
      </c>
      <c r="L298" s="20">
        <f>SUM(L293:L297)</f>
        <v>21662.6</v>
      </c>
      <c r="M298" s="20">
        <f>SUM(M293:M297)</f>
        <v>68092.5</v>
      </c>
      <c r="N298" s="20">
        <f>SUM(N293:N297)</f>
        <v>29468.300000000003</v>
      </c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8"/>
    </row>
    <row r="299" spans="1:33" s="18" customFormat="1" ht="15" customHeight="1" x14ac:dyDescent="0.25">
      <c r="A299" s="271" t="s">
        <v>43</v>
      </c>
      <c r="B299" s="180" t="s">
        <v>105</v>
      </c>
      <c r="C299" s="225" t="s">
        <v>234</v>
      </c>
      <c r="D299" s="176" t="s">
        <v>222</v>
      </c>
      <c r="E299" s="180" t="s">
        <v>32</v>
      </c>
      <c r="F299" s="16">
        <v>2020</v>
      </c>
      <c r="G299" s="19">
        <v>95168.9</v>
      </c>
      <c r="H299" s="19">
        <v>94663.2</v>
      </c>
      <c r="I299" s="17"/>
      <c r="J299" s="17"/>
      <c r="K299" s="19">
        <v>80533.8</v>
      </c>
      <c r="L299" s="19">
        <v>80072.3</v>
      </c>
      <c r="M299" s="19">
        <v>14635.1</v>
      </c>
      <c r="N299" s="19">
        <v>14590.9</v>
      </c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6" t="s">
        <v>17</v>
      </c>
    </row>
    <row r="300" spans="1:33" s="18" customFormat="1" x14ac:dyDescent="0.25">
      <c r="A300" s="272"/>
      <c r="B300" s="181"/>
      <c r="C300" s="226"/>
      <c r="D300" s="177"/>
      <c r="E300" s="181"/>
      <c r="F300" s="16">
        <v>2021</v>
      </c>
      <c r="G300" s="19">
        <v>107675</v>
      </c>
      <c r="H300" s="19">
        <v>107675</v>
      </c>
      <c r="I300" s="17"/>
      <c r="J300" s="17"/>
      <c r="K300" s="19">
        <v>93335</v>
      </c>
      <c r="L300" s="19">
        <v>93335</v>
      </c>
      <c r="M300" s="19">
        <v>14340</v>
      </c>
      <c r="N300" s="19">
        <v>14340</v>
      </c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7"/>
    </row>
    <row r="301" spans="1:33" s="18" customFormat="1" x14ac:dyDescent="0.25">
      <c r="A301" s="272"/>
      <c r="B301" s="181"/>
      <c r="C301" s="226"/>
      <c r="D301" s="177"/>
      <c r="E301" s="181"/>
      <c r="F301" s="16">
        <v>2022</v>
      </c>
      <c r="G301" s="19">
        <v>128094</v>
      </c>
      <c r="H301" s="49"/>
      <c r="I301" s="17"/>
      <c r="J301" s="17"/>
      <c r="K301" s="19">
        <v>112626.5</v>
      </c>
      <c r="L301" s="16"/>
      <c r="M301" s="19">
        <v>15467.5</v>
      </c>
      <c r="N301" s="19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7"/>
    </row>
    <row r="302" spans="1:33" s="18" customFormat="1" x14ac:dyDescent="0.25">
      <c r="A302" s="272"/>
      <c r="B302" s="181"/>
      <c r="C302" s="226"/>
      <c r="D302" s="177"/>
      <c r="E302" s="181"/>
      <c r="F302" s="16">
        <v>2023</v>
      </c>
      <c r="G302" s="19">
        <v>111018.2</v>
      </c>
      <c r="H302" s="49"/>
      <c r="I302" s="17"/>
      <c r="J302" s="17"/>
      <c r="K302" s="19">
        <v>104730</v>
      </c>
      <c r="L302" s="16"/>
      <c r="M302" s="19">
        <v>6288.2</v>
      </c>
      <c r="N302" s="19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7"/>
    </row>
    <row r="303" spans="1:33" s="18" customFormat="1" x14ac:dyDescent="0.25">
      <c r="A303" s="272"/>
      <c r="B303" s="181"/>
      <c r="C303" s="226"/>
      <c r="D303" s="177"/>
      <c r="E303" s="181"/>
      <c r="F303" s="16">
        <v>2024</v>
      </c>
      <c r="G303" s="19">
        <v>109551</v>
      </c>
      <c r="H303" s="49"/>
      <c r="I303" s="17"/>
      <c r="J303" s="17"/>
      <c r="K303" s="19">
        <v>108747.9</v>
      </c>
      <c r="L303" s="16"/>
      <c r="M303" s="19">
        <v>803.1</v>
      </c>
      <c r="N303" s="19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7"/>
    </row>
    <row r="304" spans="1:33" s="18" customFormat="1" ht="229.5" customHeight="1" x14ac:dyDescent="0.25">
      <c r="A304" s="273"/>
      <c r="B304" s="182"/>
      <c r="C304" s="227"/>
      <c r="D304" s="178"/>
      <c r="E304" s="182"/>
      <c r="F304" s="17" t="s">
        <v>29</v>
      </c>
      <c r="G304" s="20">
        <f>SUM(G299:G303)</f>
        <v>551507.10000000009</v>
      </c>
      <c r="H304" s="20">
        <f>SUM(H299:H303)</f>
        <v>202338.2</v>
      </c>
      <c r="I304" s="17"/>
      <c r="J304" s="17"/>
      <c r="K304" s="20">
        <f>SUM(K299:K303)</f>
        <v>499973.19999999995</v>
      </c>
      <c r="L304" s="20">
        <f>SUM(L299:L303)</f>
        <v>173407.3</v>
      </c>
      <c r="M304" s="20">
        <f>SUM(M299:M303)</f>
        <v>51533.899999999994</v>
      </c>
      <c r="N304" s="20">
        <f>SUM(N299:N303)</f>
        <v>28930.9</v>
      </c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8"/>
    </row>
    <row r="305" spans="1:33" s="18" customFormat="1" ht="15" customHeight="1" x14ac:dyDescent="0.25">
      <c r="A305" s="268" t="s">
        <v>44</v>
      </c>
      <c r="B305" s="231" t="s">
        <v>106</v>
      </c>
      <c r="C305" s="225" t="s">
        <v>231</v>
      </c>
      <c r="D305" s="176" t="s">
        <v>222</v>
      </c>
      <c r="E305" s="180" t="s">
        <v>32</v>
      </c>
      <c r="F305" s="16">
        <v>2020</v>
      </c>
      <c r="G305" s="19">
        <v>7384.9</v>
      </c>
      <c r="H305" s="16">
        <v>7384.9</v>
      </c>
      <c r="I305" s="17"/>
      <c r="J305" s="30"/>
      <c r="K305" s="19">
        <v>0</v>
      </c>
      <c r="L305" s="19">
        <v>0</v>
      </c>
      <c r="M305" s="19">
        <v>7384.9</v>
      </c>
      <c r="N305" s="16">
        <v>7384.9</v>
      </c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6" t="s">
        <v>17</v>
      </c>
    </row>
    <row r="306" spans="1:33" s="18" customFormat="1" x14ac:dyDescent="0.25">
      <c r="A306" s="269"/>
      <c r="B306" s="232"/>
      <c r="C306" s="226"/>
      <c r="D306" s="177"/>
      <c r="E306" s="181"/>
      <c r="F306" s="16">
        <v>2021</v>
      </c>
      <c r="G306" s="19">
        <v>6148.3</v>
      </c>
      <c r="H306" s="16">
        <v>6148.3</v>
      </c>
      <c r="I306" s="17"/>
      <c r="J306" s="30"/>
      <c r="K306" s="19">
        <v>0</v>
      </c>
      <c r="L306" s="19">
        <v>0</v>
      </c>
      <c r="M306" s="19">
        <v>6148.3</v>
      </c>
      <c r="N306" s="16">
        <v>6148.3</v>
      </c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7"/>
    </row>
    <row r="307" spans="1:33" s="18" customFormat="1" x14ac:dyDescent="0.25">
      <c r="A307" s="269"/>
      <c r="B307" s="232"/>
      <c r="C307" s="226"/>
      <c r="D307" s="177"/>
      <c r="E307" s="181"/>
      <c r="F307" s="16">
        <v>2022</v>
      </c>
      <c r="G307" s="19">
        <v>6725.3</v>
      </c>
      <c r="H307" s="17"/>
      <c r="I307" s="17"/>
      <c r="J307" s="30"/>
      <c r="K307" s="19">
        <v>0</v>
      </c>
      <c r="L307" s="17"/>
      <c r="M307" s="19">
        <v>6725.3</v>
      </c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7"/>
    </row>
    <row r="308" spans="1:33" s="18" customFormat="1" x14ac:dyDescent="0.25">
      <c r="A308" s="269"/>
      <c r="B308" s="232"/>
      <c r="C308" s="226"/>
      <c r="D308" s="177"/>
      <c r="E308" s="181"/>
      <c r="F308" s="16">
        <v>2023</v>
      </c>
      <c r="G308" s="19">
        <v>6003.5</v>
      </c>
      <c r="H308" s="17"/>
      <c r="I308" s="17"/>
      <c r="J308" s="30"/>
      <c r="K308" s="19">
        <v>0</v>
      </c>
      <c r="L308" s="17"/>
      <c r="M308" s="19">
        <v>6003.5</v>
      </c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7"/>
    </row>
    <row r="309" spans="1:33" s="18" customFormat="1" x14ac:dyDescent="0.25">
      <c r="A309" s="269"/>
      <c r="B309" s="232"/>
      <c r="C309" s="226"/>
      <c r="D309" s="177"/>
      <c r="E309" s="181"/>
      <c r="F309" s="16">
        <v>2024</v>
      </c>
      <c r="G309" s="19">
        <v>6077</v>
      </c>
      <c r="H309" s="17"/>
      <c r="I309" s="17"/>
      <c r="J309" s="30"/>
      <c r="K309" s="19">
        <v>0</v>
      </c>
      <c r="L309" s="17"/>
      <c r="M309" s="19">
        <v>6077</v>
      </c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7"/>
    </row>
    <row r="310" spans="1:33" s="18" customFormat="1" ht="204" customHeight="1" x14ac:dyDescent="0.25">
      <c r="A310" s="270"/>
      <c r="B310" s="233"/>
      <c r="C310" s="227"/>
      <c r="D310" s="178"/>
      <c r="E310" s="182"/>
      <c r="F310" s="17" t="s">
        <v>29</v>
      </c>
      <c r="G310" s="20">
        <f>SUM(G305:G309)</f>
        <v>32339</v>
      </c>
      <c r="H310" s="20">
        <f>SUM(H305:H309)</f>
        <v>13533.2</v>
      </c>
      <c r="I310" s="17"/>
      <c r="J310" s="30"/>
      <c r="K310" s="20">
        <f>SUM(K305:K309)</f>
        <v>0</v>
      </c>
      <c r="L310" s="17">
        <v>386.4</v>
      </c>
      <c r="M310" s="20">
        <f>SUM(M305:M309)</f>
        <v>32339</v>
      </c>
      <c r="N310" s="20">
        <f>SUM(N305:N309)</f>
        <v>13533.2</v>
      </c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8"/>
    </row>
    <row r="311" spans="1:33" s="18" customFormat="1" ht="15" customHeight="1" x14ac:dyDescent="0.25">
      <c r="A311" s="274" t="s">
        <v>212</v>
      </c>
      <c r="B311" s="183" t="s">
        <v>134</v>
      </c>
      <c r="C311" s="225" t="s">
        <v>235</v>
      </c>
      <c r="D311" s="228" t="s">
        <v>222</v>
      </c>
      <c r="E311" s="183" t="s">
        <v>32</v>
      </c>
      <c r="F311" s="16">
        <v>2020</v>
      </c>
      <c r="G311" s="19">
        <v>4476.8999999999996</v>
      </c>
      <c r="H311" s="16">
        <v>4476.8999999999996</v>
      </c>
      <c r="I311" s="17"/>
      <c r="J311" s="17"/>
      <c r="K311" s="19">
        <v>0</v>
      </c>
      <c r="L311" s="19">
        <v>0</v>
      </c>
      <c r="M311" s="19">
        <v>4476.8999999999996</v>
      </c>
      <c r="N311" s="16">
        <v>4476.8999999999996</v>
      </c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6" t="s">
        <v>17</v>
      </c>
    </row>
    <row r="312" spans="1:33" s="18" customFormat="1" x14ac:dyDescent="0.25">
      <c r="A312" s="275"/>
      <c r="B312" s="184"/>
      <c r="C312" s="226"/>
      <c r="D312" s="229"/>
      <c r="E312" s="184"/>
      <c r="F312" s="16">
        <v>2021</v>
      </c>
      <c r="G312" s="19">
        <v>2101.4</v>
      </c>
      <c r="H312" s="16">
        <v>2101.4</v>
      </c>
      <c r="I312" s="17"/>
      <c r="J312" s="17"/>
      <c r="K312" s="19">
        <v>0</v>
      </c>
      <c r="L312" s="19">
        <v>0</v>
      </c>
      <c r="M312" s="19">
        <v>2101.4</v>
      </c>
      <c r="N312" s="16">
        <v>2101.4</v>
      </c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7"/>
    </row>
    <row r="313" spans="1:33" s="18" customFormat="1" x14ac:dyDescent="0.25">
      <c r="A313" s="275"/>
      <c r="B313" s="184"/>
      <c r="C313" s="226"/>
      <c r="D313" s="229"/>
      <c r="E313" s="184"/>
      <c r="F313" s="16">
        <v>2022</v>
      </c>
      <c r="G313" s="19">
        <v>1890.6</v>
      </c>
      <c r="H313" s="17"/>
      <c r="I313" s="17"/>
      <c r="J313" s="17"/>
      <c r="K313" s="19">
        <v>0</v>
      </c>
      <c r="L313" s="17"/>
      <c r="M313" s="19">
        <v>1890.6</v>
      </c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7"/>
    </row>
    <row r="314" spans="1:33" s="18" customFormat="1" x14ac:dyDescent="0.25">
      <c r="A314" s="275"/>
      <c r="B314" s="184"/>
      <c r="C314" s="226"/>
      <c r="D314" s="229"/>
      <c r="E314" s="184"/>
      <c r="F314" s="16">
        <v>2023</v>
      </c>
      <c r="G314" s="19">
        <v>0</v>
      </c>
      <c r="H314" s="17"/>
      <c r="I314" s="17"/>
      <c r="J314" s="17"/>
      <c r="K314" s="19">
        <v>0</v>
      </c>
      <c r="L314" s="17"/>
      <c r="M314" s="19">
        <v>0</v>
      </c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7"/>
    </row>
    <row r="315" spans="1:33" s="18" customFormat="1" x14ac:dyDescent="0.25">
      <c r="A315" s="275"/>
      <c r="B315" s="184"/>
      <c r="C315" s="226"/>
      <c r="D315" s="229"/>
      <c r="E315" s="184"/>
      <c r="F315" s="16">
        <v>2024</v>
      </c>
      <c r="G315" s="19">
        <v>0</v>
      </c>
      <c r="H315" s="17"/>
      <c r="I315" s="17"/>
      <c r="J315" s="17"/>
      <c r="K315" s="19">
        <v>0</v>
      </c>
      <c r="L315" s="17"/>
      <c r="M315" s="19">
        <v>0</v>
      </c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7"/>
    </row>
    <row r="316" spans="1:33" s="18" customFormat="1" ht="203.25" customHeight="1" x14ac:dyDescent="0.25">
      <c r="A316" s="276"/>
      <c r="B316" s="185"/>
      <c r="C316" s="227"/>
      <c r="D316" s="230"/>
      <c r="E316" s="185"/>
      <c r="F316" s="17" t="s">
        <v>29</v>
      </c>
      <c r="G316" s="20">
        <f>SUM(G311:G315)</f>
        <v>8468.9</v>
      </c>
      <c r="H316" s="20">
        <f>SUM(H311:H315)</f>
        <v>6578.2999999999993</v>
      </c>
      <c r="I316" s="17"/>
      <c r="J316" s="17"/>
      <c r="K316" s="20">
        <v>0</v>
      </c>
      <c r="L316" s="20">
        <v>0</v>
      </c>
      <c r="M316" s="20">
        <f>SUM(M311:M315)</f>
        <v>8468.9</v>
      </c>
      <c r="N316" s="20">
        <f>SUM(N311:N315)</f>
        <v>6578.2999999999993</v>
      </c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8"/>
    </row>
    <row r="317" spans="1:33" s="18" customFormat="1" ht="15" customHeight="1" x14ac:dyDescent="0.25">
      <c r="A317" s="268" t="s">
        <v>213</v>
      </c>
      <c r="B317" s="180" t="s">
        <v>135</v>
      </c>
      <c r="C317" s="225" t="s">
        <v>231</v>
      </c>
      <c r="D317" s="176" t="s">
        <v>222</v>
      </c>
      <c r="E317" s="180" t="s">
        <v>32</v>
      </c>
      <c r="F317" s="16">
        <v>2020</v>
      </c>
      <c r="G317" s="19">
        <v>60</v>
      </c>
      <c r="H317" s="19">
        <v>60</v>
      </c>
      <c r="I317" s="17"/>
      <c r="J317" s="17"/>
      <c r="K317" s="19">
        <v>0</v>
      </c>
      <c r="L317" s="19">
        <v>0</v>
      </c>
      <c r="M317" s="19">
        <v>60</v>
      </c>
      <c r="N317" s="19">
        <v>60</v>
      </c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6" t="s">
        <v>17</v>
      </c>
    </row>
    <row r="318" spans="1:33" s="18" customFormat="1" x14ac:dyDescent="0.25">
      <c r="A318" s="269"/>
      <c r="B318" s="181"/>
      <c r="C318" s="226"/>
      <c r="D318" s="177"/>
      <c r="E318" s="181"/>
      <c r="F318" s="16">
        <v>2021</v>
      </c>
      <c r="G318" s="19">
        <v>431.8</v>
      </c>
      <c r="H318" s="19">
        <v>431.8</v>
      </c>
      <c r="I318" s="17"/>
      <c r="J318" s="17"/>
      <c r="K318" s="19">
        <v>371.8</v>
      </c>
      <c r="L318" s="19">
        <v>371.8</v>
      </c>
      <c r="M318" s="19">
        <v>60</v>
      </c>
      <c r="N318" s="19">
        <v>60</v>
      </c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7"/>
    </row>
    <row r="319" spans="1:33" s="18" customFormat="1" x14ac:dyDescent="0.25">
      <c r="A319" s="269"/>
      <c r="B319" s="181"/>
      <c r="C319" s="226"/>
      <c r="D319" s="177"/>
      <c r="E319" s="181"/>
      <c r="F319" s="16">
        <v>2022</v>
      </c>
      <c r="G319" s="19">
        <v>431.8</v>
      </c>
      <c r="H319" s="20"/>
      <c r="I319" s="17"/>
      <c r="J319" s="17"/>
      <c r="K319" s="19">
        <v>371.8</v>
      </c>
      <c r="L319" s="17"/>
      <c r="M319" s="19">
        <v>60</v>
      </c>
      <c r="N319" s="20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7"/>
    </row>
    <row r="320" spans="1:33" s="18" customFormat="1" x14ac:dyDescent="0.25">
      <c r="A320" s="269"/>
      <c r="B320" s="181"/>
      <c r="C320" s="226"/>
      <c r="D320" s="177"/>
      <c r="E320" s="181"/>
      <c r="F320" s="16">
        <v>2023</v>
      </c>
      <c r="G320" s="19">
        <v>371.8</v>
      </c>
      <c r="H320" s="20"/>
      <c r="I320" s="17"/>
      <c r="J320" s="17"/>
      <c r="K320" s="19">
        <v>371.8</v>
      </c>
      <c r="L320" s="17"/>
      <c r="M320" s="19">
        <v>0</v>
      </c>
      <c r="N320" s="20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7"/>
    </row>
    <row r="321" spans="1:33" s="18" customFormat="1" x14ac:dyDescent="0.25">
      <c r="A321" s="269"/>
      <c r="B321" s="181"/>
      <c r="C321" s="226"/>
      <c r="D321" s="177"/>
      <c r="E321" s="181"/>
      <c r="F321" s="186">
        <v>2024</v>
      </c>
      <c r="G321" s="189">
        <v>371.8</v>
      </c>
      <c r="H321" s="281"/>
      <c r="I321" s="304"/>
      <c r="J321" s="304"/>
      <c r="K321" s="189">
        <v>371.8</v>
      </c>
      <c r="L321" s="304"/>
      <c r="M321" s="189">
        <v>0</v>
      </c>
      <c r="N321" s="222"/>
      <c r="O321" s="219"/>
      <c r="P321" s="219"/>
      <c r="Q321" s="219"/>
      <c r="R321" s="219"/>
      <c r="S321" s="219"/>
      <c r="T321" s="219"/>
      <c r="U321" s="219"/>
      <c r="V321" s="219"/>
      <c r="W321" s="219"/>
      <c r="X321" s="219"/>
      <c r="Y321" s="219"/>
      <c r="Z321" s="219"/>
      <c r="AA321" s="219"/>
      <c r="AB321" s="219"/>
      <c r="AC321" s="219"/>
      <c r="AD321" s="219"/>
      <c r="AE321" s="219"/>
      <c r="AF321" s="219"/>
      <c r="AG321" s="177"/>
    </row>
    <row r="322" spans="1:33" s="18" customFormat="1" ht="6" customHeight="1" x14ac:dyDescent="0.25">
      <c r="A322" s="269"/>
      <c r="B322" s="181"/>
      <c r="C322" s="226"/>
      <c r="D322" s="177"/>
      <c r="E322" s="181"/>
      <c r="F322" s="187"/>
      <c r="G322" s="190"/>
      <c r="H322" s="282"/>
      <c r="I322" s="305"/>
      <c r="J322" s="305"/>
      <c r="K322" s="190"/>
      <c r="L322" s="305"/>
      <c r="M322" s="190"/>
      <c r="N322" s="223"/>
      <c r="O322" s="220"/>
      <c r="P322" s="220"/>
      <c r="Q322" s="220"/>
      <c r="R322" s="220"/>
      <c r="S322" s="220"/>
      <c r="T322" s="220"/>
      <c r="U322" s="220"/>
      <c r="V322" s="220"/>
      <c r="W322" s="220"/>
      <c r="X322" s="220"/>
      <c r="Y322" s="220"/>
      <c r="Z322" s="220"/>
      <c r="AA322" s="220"/>
      <c r="AB322" s="220"/>
      <c r="AC322" s="220"/>
      <c r="AD322" s="220"/>
      <c r="AE322" s="220"/>
      <c r="AF322" s="220"/>
      <c r="AG322" s="177"/>
    </row>
    <row r="323" spans="1:33" s="18" customFormat="1" ht="15" hidden="1" customHeight="1" x14ac:dyDescent="0.25">
      <c r="A323" s="269"/>
      <c r="B323" s="181"/>
      <c r="C323" s="226"/>
      <c r="D323" s="177"/>
      <c r="E323" s="181"/>
      <c r="F323" s="188"/>
      <c r="G323" s="191"/>
      <c r="H323" s="283"/>
      <c r="I323" s="306"/>
      <c r="J323" s="306"/>
      <c r="K323" s="191"/>
      <c r="L323" s="306"/>
      <c r="M323" s="191"/>
      <c r="N323" s="224"/>
      <c r="O323" s="221"/>
      <c r="P323" s="221"/>
      <c r="Q323" s="221"/>
      <c r="R323" s="221"/>
      <c r="S323" s="221"/>
      <c r="T323" s="221"/>
      <c r="U323" s="221"/>
      <c r="V323" s="221"/>
      <c r="W323" s="221"/>
      <c r="X323" s="221"/>
      <c r="Y323" s="221"/>
      <c r="Z323" s="221"/>
      <c r="AA323" s="221"/>
      <c r="AB323" s="221"/>
      <c r="AC323" s="221"/>
      <c r="AD323" s="221"/>
      <c r="AE323" s="221"/>
      <c r="AF323" s="221"/>
      <c r="AG323" s="177"/>
    </row>
    <row r="324" spans="1:33" s="18" customFormat="1" ht="198" customHeight="1" x14ac:dyDescent="0.25">
      <c r="A324" s="270"/>
      <c r="B324" s="182"/>
      <c r="C324" s="227"/>
      <c r="D324" s="178"/>
      <c r="E324" s="182"/>
      <c r="F324" s="17" t="s">
        <v>29</v>
      </c>
      <c r="G324" s="20">
        <f>SUM(G317:G323)</f>
        <v>1667.2</v>
      </c>
      <c r="H324" s="20">
        <f>SUM(H317:H323)</f>
        <v>491.8</v>
      </c>
      <c r="I324" s="17"/>
      <c r="J324" s="17"/>
      <c r="K324" s="20">
        <f>K317+K318+K319+K320+K321+K322+K323</f>
        <v>1487.2</v>
      </c>
      <c r="L324" s="20">
        <f>SUM(L317:L323)</f>
        <v>371.8</v>
      </c>
      <c r="M324" s="20">
        <f>M317+M318+M319+M320+M321+M322+M323</f>
        <v>180</v>
      </c>
      <c r="N324" s="20">
        <f>SUM(N317:N323)</f>
        <v>120</v>
      </c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8"/>
    </row>
    <row r="325" spans="1:33" s="18" customFormat="1" ht="15" customHeight="1" x14ac:dyDescent="0.25">
      <c r="A325" s="268" t="s">
        <v>214</v>
      </c>
      <c r="B325" s="180" t="s">
        <v>136</v>
      </c>
      <c r="C325" s="225" t="s">
        <v>231</v>
      </c>
      <c r="D325" s="176" t="s">
        <v>222</v>
      </c>
      <c r="E325" s="180" t="s">
        <v>32</v>
      </c>
      <c r="F325" s="16">
        <v>2020</v>
      </c>
      <c r="G325" s="19">
        <v>0</v>
      </c>
      <c r="H325" s="19">
        <v>0</v>
      </c>
      <c r="I325" s="17"/>
      <c r="J325" s="17"/>
      <c r="K325" s="19">
        <v>0</v>
      </c>
      <c r="L325" s="19">
        <v>0</v>
      </c>
      <c r="M325" s="19">
        <v>0</v>
      </c>
      <c r="N325" s="19">
        <v>0</v>
      </c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6" t="s">
        <v>17</v>
      </c>
    </row>
    <row r="326" spans="1:33" s="18" customFormat="1" x14ac:dyDescent="0.25">
      <c r="A326" s="269"/>
      <c r="B326" s="181"/>
      <c r="C326" s="226"/>
      <c r="D326" s="177"/>
      <c r="E326" s="181"/>
      <c r="F326" s="16">
        <v>2021</v>
      </c>
      <c r="G326" s="19">
        <v>0</v>
      </c>
      <c r="H326" s="19">
        <v>0</v>
      </c>
      <c r="I326" s="17"/>
      <c r="J326" s="17"/>
      <c r="K326" s="19">
        <v>0</v>
      </c>
      <c r="L326" s="19">
        <v>0</v>
      </c>
      <c r="M326" s="19">
        <v>0</v>
      </c>
      <c r="N326" s="19">
        <v>0</v>
      </c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7"/>
    </row>
    <row r="327" spans="1:33" s="18" customFormat="1" x14ac:dyDescent="0.25">
      <c r="A327" s="269"/>
      <c r="B327" s="181"/>
      <c r="C327" s="226"/>
      <c r="D327" s="177"/>
      <c r="E327" s="181"/>
      <c r="F327" s="16">
        <v>2022</v>
      </c>
      <c r="G327" s="19">
        <v>0</v>
      </c>
      <c r="H327" s="20"/>
      <c r="I327" s="17"/>
      <c r="J327" s="17"/>
      <c r="K327" s="19">
        <v>0</v>
      </c>
      <c r="L327" s="17"/>
      <c r="M327" s="19">
        <v>0</v>
      </c>
      <c r="N327" s="20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7"/>
    </row>
    <row r="328" spans="1:33" s="18" customFormat="1" x14ac:dyDescent="0.25">
      <c r="A328" s="269"/>
      <c r="B328" s="181"/>
      <c r="C328" s="226"/>
      <c r="D328" s="177"/>
      <c r="E328" s="181"/>
      <c r="F328" s="16">
        <v>2023</v>
      </c>
      <c r="G328" s="19">
        <v>0</v>
      </c>
      <c r="H328" s="20"/>
      <c r="I328" s="17"/>
      <c r="J328" s="17"/>
      <c r="K328" s="19">
        <v>0</v>
      </c>
      <c r="L328" s="17"/>
      <c r="M328" s="19">
        <v>0</v>
      </c>
      <c r="N328" s="20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7"/>
    </row>
    <row r="329" spans="1:33" s="18" customFormat="1" x14ac:dyDescent="0.25">
      <c r="A329" s="269"/>
      <c r="B329" s="181"/>
      <c r="C329" s="226"/>
      <c r="D329" s="177"/>
      <c r="E329" s="181"/>
      <c r="F329" s="16">
        <v>2024</v>
      </c>
      <c r="G329" s="19">
        <v>0</v>
      </c>
      <c r="H329" s="20"/>
      <c r="I329" s="17"/>
      <c r="J329" s="17"/>
      <c r="K329" s="19">
        <v>0</v>
      </c>
      <c r="L329" s="17"/>
      <c r="M329" s="19">
        <v>0</v>
      </c>
      <c r="N329" s="20"/>
      <c r="O329" s="17"/>
      <c r="P329" s="17"/>
      <c r="Q329" s="17" t="s">
        <v>48</v>
      </c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7"/>
    </row>
    <row r="330" spans="1:33" s="18" customFormat="1" ht="205.5" customHeight="1" x14ac:dyDescent="0.25">
      <c r="A330" s="270"/>
      <c r="B330" s="182"/>
      <c r="C330" s="227"/>
      <c r="D330" s="178"/>
      <c r="E330" s="182"/>
      <c r="F330" s="17" t="s">
        <v>29</v>
      </c>
      <c r="G330" s="20">
        <v>0</v>
      </c>
      <c r="H330" s="20">
        <v>0</v>
      </c>
      <c r="I330" s="17"/>
      <c r="J330" s="17"/>
      <c r="K330" s="20">
        <v>0</v>
      </c>
      <c r="L330" s="20">
        <v>0</v>
      </c>
      <c r="M330" s="20">
        <v>0</v>
      </c>
      <c r="N330" s="20">
        <v>0</v>
      </c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8"/>
    </row>
    <row r="331" spans="1:33" s="18" customFormat="1" ht="16.5" customHeight="1" x14ac:dyDescent="0.25">
      <c r="A331" s="268" t="s">
        <v>215</v>
      </c>
      <c r="B331" s="180" t="s">
        <v>102</v>
      </c>
      <c r="C331" s="225" t="s">
        <v>232</v>
      </c>
      <c r="D331" s="176" t="s">
        <v>222</v>
      </c>
      <c r="E331" s="180" t="s">
        <v>32</v>
      </c>
      <c r="F331" s="16">
        <v>2020</v>
      </c>
      <c r="G331" s="19">
        <v>3257.4</v>
      </c>
      <c r="H331" s="19">
        <v>3257.4</v>
      </c>
      <c r="I331" s="17"/>
      <c r="J331" s="17"/>
      <c r="K331" s="19">
        <v>1264</v>
      </c>
      <c r="L331" s="19">
        <v>1264</v>
      </c>
      <c r="M331" s="19">
        <v>1993.4</v>
      </c>
      <c r="N331" s="19">
        <v>1993.4</v>
      </c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6" t="s">
        <v>17</v>
      </c>
    </row>
    <row r="332" spans="1:33" s="18" customFormat="1" ht="19.5" customHeight="1" x14ac:dyDescent="0.25">
      <c r="A332" s="269"/>
      <c r="B332" s="181"/>
      <c r="C332" s="226"/>
      <c r="D332" s="177"/>
      <c r="E332" s="181"/>
      <c r="F332" s="16">
        <v>2021</v>
      </c>
      <c r="G332" s="19">
        <v>3308.8</v>
      </c>
      <c r="H332" s="19">
        <v>3308.8</v>
      </c>
      <c r="I332" s="17"/>
      <c r="J332" s="17"/>
      <c r="K332" s="19">
        <v>1290.4000000000001</v>
      </c>
      <c r="L332" s="19">
        <v>1290.4000000000001</v>
      </c>
      <c r="M332" s="19">
        <v>2018.4</v>
      </c>
      <c r="N332" s="19">
        <v>2018.4</v>
      </c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7"/>
    </row>
    <row r="333" spans="1:33" s="18" customFormat="1" ht="19.5" customHeight="1" x14ac:dyDescent="0.25">
      <c r="A333" s="269"/>
      <c r="B333" s="181"/>
      <c r="C333" s="226"/>
      <c r="D333" s="177"/>
      <c r="E333" s="181"/>
      <c r="F333" s="16">
        <v>2022</v>
      </c>
      <c r="G333" s="19">
        <v>3366.8</v>
      </c>
      <c r="H333" s="49"/>
      <c r="I333" s="17"/>
      <c r="J333" s="17"/>
      <c r="K333" s="19">
        <v>1302.5</v>
      </c>
      <c r="L333" s="20"/>
      <c r="M333" s="19">
        <v>2064.3000000000002</v>
      </c>
      <c r="N333" s="20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7"/>
    </row>
    <row r="334" spans="1:33" s="18" customFormat="1" ht="19.5" customHeight="1" x14ac:dyDescent="0.25">
      <c r="A334" s="269"/>
      <c r="B334" s="181"/>
      <c r="C334" s="226"/>
      <c r="D334" s="177"/>
      <c r="E334" s="181"/>
      <c r="F334" s="16">
        <v>2023</v>
      </c>
      <c r="G334" s="19">
        <v>3334.7</v>
      </c>
      <c r="H334" s="49"/>
      <c r="I334" s="17"/>
      <c r="J334" s="17"/>
      <c r="K334" s="19">
        <v>1351.2</v>
      </c>
      <c r="L334" s="20"/>
      <c r="M334" s="19">
        <v>1983.5</v>
      </c>
      <c r="N334" s="20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7"/>
    </row>
    <row r="335" spans="1:33" s="18" customFormat="1" ht="18" customHeight="1" x14ac:dyDescent="0.25">
      <c r="A335" s="269"/>
      <c r="B335" s="181"/>
      <c r="C335" s="226"/>
      <c r="D335" s="177"/>
      <c r="E335" s="181"/>
      <c r="F335" s="16">
        <v>2024</v>
      </c>
      <c r="G335" s="19">
        <v>3464.7</v>
      </c>
      <c r="H335" s="49"/>
      <c r="I335" s="17"/>
      <c r="J335" s="17"/>
      <c r="K335" s="19">
        <v>1401.8</v>
      </c>
      <c r="L335" s="20"/>
      <c r="M335" s="19">
        <v>2062.9</v>
      </c>
      <c r="N335" s="20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7"/>
    </row>
    <row r="336" spans="1:33" s="18" customFormat="1" ht="35.25" customHeight="1" x14ac:dyDescent="0.25">
      <c r="A336" s="270"/>
      <c r="B336" s="182"/>
      <c r="C336" s="227"/>
      <c r="D336" s="178"/>
      <c r="E336" s="182"/>
      <c r="F336" s="17" t="s">
        <v>29</v>
      </c>
      <c r="G336" s="20">
        <f>SUM(G331:G335)</f>
        <v>16732.400000000001</v>
      </c>
      <c r="H336" s="20">
        <f>SUM(H331:H335)</f>
        <v>6566.2000000000007</v>
      </c>
      <c r="I336" s="17"/>
      <c r="J336" s="17"/>
      <c r="K336" s="20">
        <f>SUM(K331:K335)</f>
        <v>6609.9000000000005</v>
      </c>
      <c r="L336" s="20">
        <f>SUM(L331:L335)</f>
        <v>2554.4</v>
      </c>
      <c r="M336" s="20">
        <f>SUM(M331:M335)</f>
        <v>10122.5</v>
      </c>
      <c r="N336" s="20">
        <f>SUM(N331:N335)</f>
        <v>4011.8</v>
      </c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8"/>
    </row>
    <row r="337" spans="1:33" s="18" customFormat="1" ht="17.25" customHeight="1" x14ac:dyDescent="0.25">
      <c r="A337" s="271">
        <v>22</v>
      </c>
      <c r="B337" s="180" t="s">
        <v>149</v>
      </c>
      <c r="C337" s="180" t="s">
        <v>91</v>
      </c>
      <c r="D337" s="176" t="s">
        <v>83</v>
      </c>
      <c r="E337" s="180" t="s">
        <v>33</v>
      </c>
      <c r="F337" s="16">
        <v>2014</v>
      </c>
      <c r="G337" s="19">
        <v>45</v>
      </c>
      <c r="H337" s="19">
        <v>45</v>
      </c>
      <c r="I337" s="17"/>
      <c r="J337" s="17"/>
      <c r="K337" s="17"/>
      <c r="L337" s="17"/>
      <c r="M337" s="19">
        <v>45</v>
      </c>
      <c r="N337" s="19">
        <v>45</v>
      </c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6" t="s">
        <v>17</v>
      </c>
    </row>
    <row r="338" spans="1:33" s="18" customFormat="1" ht="17.25" customHeight="1" x14ac:dyDescent="0.25">
      <c r="A338" s="272"/>
      <c r="B338" s="181"/>
      <c r="C338" s="181"/>
      <c r="D338" s="177"/>
      <c r="E338" s="181"/>
      <c r="F338" s="16">
        <v>2015</v>
      </c>
      <c r="G338" s="19">
        <v>46</v>
      </c>
      <c r="H338" s="19">
        <v>46</v>
      </c>
      <c r="I338" s="17"/>
      <c r="J338" s="17"/>
      <c r="K338" s="17"/>
      <c r="L338" s="17"/>
      <c r="M338" s="19">
        <v>46</v>
      </c>
      <c r="N338" s="19">
        <v>46</v>
      </c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7"/>
    </row>
    <row r="339" spans="1:33" s="18" customFormat="1" ht="17.25" customHeight="1" x14ac:dyDescent="0.25">
      <c r="A339" s="272"/>
      <c r="B339" s="181"/>
      <c r="C339" s="181"/>
      <c r="D339" s="177"/>
      <c r="E339" s="181"/>
      <c r="F339" s="16">
        <v>2016</v>
      </c>
      <c r="G339" s="19">
        <v>50</v>
      </c>
      <c r="H339" s="19">
        <v>49.91</v>
      </c>
      <c r="I339" s="17"/>
      <c r="J339" s="17"/>
      <c r="K339" s="17"/>
      <c r="L339" s="17"/>
      <c r="M339" s="19">
        <v>50</v>
      </c>
      <c r="N339" s="19">
        <v>49.91</v>
      </c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7"/>
    </row>
    <row r="340" spans="1:33" s="18" customFormat="1" ht="17.25" customHeight="1" x14ac:dyDescent="0.25">
      <c r="A340" s="272"/>
      <c r="B340" s="181"/>
      <c r="C340" s="181"/>
      <c r="D340" s="177"/>
      <c r="E340" s="181"/>
      <c r="F340" s="16">
        <v>2017</v>
      </c>
      <c r="G340" s="19">
        <v>0</v>
      </c>
      <c r="H340" s="19">
        <v>0</v>
      </c>
      <c r="I340" s="17"/>
      <c r="J340" s="17"/>
      <c r="K340" s="17"/>
      <c r="L340" s="17"/>
      <c r="M340" s="19">
        <v>0</v>
      </c>
      <c r="N340" s="19">
        <v>0</v>
      </c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7"/>
    </row>
    <row r="341" spans="1:33" s="18" customFormat="1" ht="17.25" customHeight="1" x14ac:dyDescent="0.25">
      <c r="A341" s="272"/>
      <c r="B341" s="181"/>
      <c r="C341" s="181"/>
      <c r="D341" s="177"/>
      <c r="E341" s="181"/>
      <c r="F341" s="16">
        <v>2018</v>
      </c>
      <c r="G341" s="19">
        <v>0</v>
      </c>
      <c r="H341" s="19">
        <v>0</v>
      </c>
      <c r="I341" s="17"/>
      <c r="J341" s="17"/>
      <c r="K341" s="17"/>
      <c r="L341" s="17"/>
      <c r="M341" s="19">
        <v>0</v>
      </c>
      <c r="N341" s="19">
        <v>0</v>
      </c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7"/>
    </row>
    <row r="342" spans="1:33" s="18" customFormat="1" ht="17.25" customHeight="1" x14ac:dyDescent="0.25">
      <c r="A342" s="272"/>
      <c r="B342" s="181"/>
      <c r="C342" s="181"/>
      <c r="D342" s="177"/>
      <c r="E342" s="181"/>
      <c r="F342" s="16">
        <v>2019</v>
      </c>
      <c r="G342" s="19">
        <v>0</v>
      </c>
      <c r="H342" s="19">
        <v>0</v>
      </c>
      <c r="I342" s="17"/>
      <c r="J342" s="17"/>
      <c r="K342" s="17"/>
      <c r="L342" s="17"/>
      <c r="M342" s="19">
        <v>0</v>
      </c>
      <c r="N342" s="19">
        <v>0</v>
      </c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7"/>
    </row>
    <row r="343" spans="1:33" s="18" customFormat="1" ht="17.25" customHeight="1" x14ac:dyDescent="0.25">
      <c r="A343" s="272"/>
      <c r="B343" s="181"/>
      <c r="C343" s="181"/>
      <c r="D343" s="177"/>
      <c r="E343" s="181"/>
      <c r="F343" s="16">
        <v>2020</v>
      </c>
      <c r="G343" s="19">
        <v>0</v>
      </c>
      <c r="H343" s="19">
        <v>0</v>
      </c>
      <c r="I343" s="17"/>
      <c r="J343" s="17"/>
      <c r="K343" s="17"/>
      <c r="L343" s="17"/>
      <c r="M343" s="19">
        <v>0</v>
      </c>
      <c r="N343" s="19">
        <v>0</v>
      </c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7"/>
    </row>
    <row r="344" spans="1:33" s="18" customFormat="1" ht="17.25" customHeight="1" x14ac:dyDescent="0.25">
      <c r="A344" s="272"/>
      <c r="B344" s="181"/>
      <c r="C344" s="181"/>
      <c r="D344" s="177"/>
      <c r="E344" s="181"/>
      <c r="F344" s="16">
        <v>2021</v>
      </c>
      <c r="G344" s="19">
        <v>0</v>
      </c>
      <c r="H344" s="19">
        <v>0</v>
      </c>
      <c r="I344" s="17"/>
      <c r="J344" s="17"/>
      <c r="K344" s="17"/>
      <c r="L344" s="17"/>
      <c r="M344" s="19">
        <v>0</v>
      </c>
      <c r="N344" s="19">
        <v>0</v>
      </c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7"/>
    </row>
    <row r="345" spans="1:33" s="18" customFormat="1" ht="24" customHeight="1" x14ac:dyDescent="0.25">
      <c r="A345" s="273"/>
      <c r="B345" s="182"/>
      <c r="C345" s="182"/>
      <c r="D345" s="178"/>
      <c r="E345" s="182"/>
      <c r="F345" s="17" t="s">
        <v>18</v>
      </c>
      <c r="G345" s="20">
        <f>SUM(G337:G344)</f>
        <v>141</v>
      </c>
      <c r="H345" s="20">
        <f>SUM(H337:H344)</f>
        <v>140.91</v>
      </c>
      <c r="I345" s="17"/>
      <c r="J345" s="17"/>
      <c r="K345" s="17"/>
      <c r="L345" s="17"/>
      <c r="M345" s="20">
        <f>SUM(M337:M344)</f>
        <v>141</v>
      </c>
      <c r="N345" s="20">
        <f>SUM(N337:N344)</f>
        <v>140.91</v>
      </c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8"/>
    </row>
    <row r="346" spans="1:33" s="18" customFormat="1" x14ac:dyDescent="0.25">
      <c r="A346" s="214">
        <v>23</v>
      </c>
      <c r="B346" s="180" t="s">
        <v>137</v>
      </c>
      <c r="C346" s="180" t="s">
        <v>239</v>
      </c>
      <c r="D346" s="280" t="s">
        <v>92</v>
      </c>
      <c r="E346" s="180" t="s">
        <v>34</v>
      </c>
      <c r="F346" s="21">
        <v>2019</v>
      </c>
      <c r="G346" s="22">
        <v>29493.9</v>
      </c>
      <c r="H346" s="22">
        <v>29470</v>
      </c>
      <c r="I346" s="23"/>
      <c r="J346" s="23"/>
      <c r="K346" s="22">
        <v>23932.1</v>
      </c>
      <c r="L346" s="21">
        <v>23932.1</v>
      </c>
      <c r="M346" s="22">
        <v>5525.8</v>
      </c>
      <c r="N346" s="21">
        <v>5501.9</v>
      </c>
      <c r="O346" s="23"/>
      <c r="P346" s="23"/>
      <c r="Q346" s="22">
        <v>36</v>
      </c>
      <c r="R346" s="22">
        <v>36</v>
      </c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173" t="s">
        <v>17</v>
      </c>
    </row>
    <row r="347" spans="1:33" s="18" customFormat="1" x14ac:dyDescent="0.25">
      <c r="A347" s="215"/>
      <c r="B347" s="181"/>
      <c r="C347" s="181"/>
      <c r="D347" s="263"/>
      <c r="E347" s="181"/>
      <c r="F347" s="21">
        <v>2020</v>
      </c>
      <c r="G347" s="22">
        <v>29973.8</v>
      </c>
      <c r="H347" s="108">
        <v>29938</v>
      </c>
      <c r="I347" s="23"/>
      <c r="J347" s="23"/>
      <c r="K347" s="22">
        <v>1178</v>
      </c>
      <c r="L347" s="108">
        <v>1178</v>
      </c>
      <c r="M347" s="22">
        <v>28759.8</v>
      </c>
      <c r="N347" s="108">
        <v>28724</v>
      </c>
      <c r="O347" s="23"/>
      <c r="P347" s="23"/>
      <c r="Q347" s="22">
        <v>36</v>
      </c>
      <c r="R347" s="108">
        <v>36</v>
      </c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174"/>
    </row>
    <row r="348" spans="1:33" s="18" customFormat="1" x14ac:dyDescent="0.25">
      <c r="A348" s="215"/>
      <c r="B348" s="181"/>
      <c r="C348" s="181"/>
      <c r="D348" s="263"/>
      <c r="E348" s="181"/>
      <c r="F348" s="21">
        <v>2021</v>
      </c>
      <c r="G348" s="22">
        <v>30610.5</v>
      </c>
      <c r="H348" s="21">
        <v>30610.5</v>
      </c>
      <c r="I348" s="23"/>
      <c r="J348" s="23"/>
      <c r="K348" s="22">
        <v>1236.8</v>
      </c>
      <c r="L348" s="21">
        <v>1236.8</v>
      </c>
      <c r="M348" s="22">
        <v>29337.7</v>
      </c>
      <c r="N348" s="21">
        <v>29337.7</v>
      </c>
      <c r="O348" s="23"/>
      <c r="P348" s="23"/>
      <c r="Q348" s="22">
        <v>36</v>
      </c>
      <c r="R348" s="22">
        <v>36</v>
      </c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174"/>
    </row>
    <row r="349" spans="1:33" s="18" customFormat="1" x14ac:dyDescent="0.25">
      <c r="A349" s="215"/>
      <c r="B349" s="181"/>
      <c r="C349" s="181"/>
      <c r="D349" s="263"/>
      <c r="E349" s="181"/>
      <c r="F349" s="21">
        <v>2022</v>
      </c>
      <c r="G349" s="22">
        <v>31923.5</v>
      </c>
      <c r="H349" s="23"/>
      <c r="I349" s="23"/>
      <c r="J349" s="23"/>
      <c r="K349" s="22">
        <v>1287.4000000000001</v>
      </c>
      <c r="L349" s="23"/>
      <c r="M349" s="22">
        <v>30600.1</v>
      </c>
      <c r="N349" s="23"/>
      <c r="O349" s="23"/>
      <c r="P349" s="23"/>
      <c r="Q349" s="22">
        <v>36</v>
      </c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174"/>
    </row>
    <row r="350" spans="1:33" s="18" customFormat="1" x14ac:dyDescent="0.25">
      <c r="A350" s="215"/>
      <c r="B350" s="181"/>
      <c r="C350" s="181"/>
      <c r="D350" s="263"/>
      <c r="E350" s="181"/>
      <c r="F350" s="21">
        <v>2023</v>
      </c>
      <c r="G350" s="143">
        <v>26759.9</v>
      </c>
      <c r="H350" s="23"/>
      <c r="I350" s="23"/>
      <c r="J350" s="23"/>
      <c r="K350" s="22">
        <v>1231.7</v>
      </c>
      <c r="L350" s="23"/>
      <c r="M350" s="22">
        <v>25492.2</v>
      </c>
      <c r="N350" s="23"/>
      <c r="O350" s="23"/>
      <c r="P350" s="23"/>
      <c r="Q350" s="22">
        <v>36</v>
      </c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174"/>
    </row>
    <row r="351" spans="1:33" s="18" customFormat="1" x14ac:dyDescent="0.25">
      <c r="A351" s="215"/>
      <c r="B351" s="181"/>
      <c r="C351" s="181"/>
      <c r="D351" s="263"/>
      <c r="E351" s="181"/>
      <c r="F351" s="21">
        <v>2024</v>
      </c>
      <c r="G351" s="60">
        <v>27284.400000000001</v>
      </c>
      <c r="H351" s="23"/>
      <c r="I351" s="23"/>
      <c r="J351" s="23"/>
      <c r="K351" s="60">
        <v>1114.0999999999999</v>
      </c>
      <c r="L351" s="23"/>
      <c r="M351" s="60">
        <v>26134.3</v>
      </c>
      <c r="N351" s="23"/>
      <c r="O351" s="23"/>
      <c r="P351" s="23"/>
      <c r="Q351" s="108">
        <v>36</v>
      </c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174"/>
    </row>
    <row r="352" spans="1:33" s="18" customFormat="1" ht="65.25" customHeight="1" x14ac:dyDescent="0.25">
      <c r="A352" s="216"/>
      <c r="B352" s="182"/>
      <c r="C352" s="182"/>
      <c r="D352" s="264"/>
      <c r="E352" s="182"/>
      <c r="F352" s="23" t="s">
        <v>18</v>
      </c>
      <c r="G352" s="29">
        <f>SUM(G346:G351)</f>
        <v>176046</v>
      </c>
      <c r="H352" s="29">
        <f>SUM(H346:H351)</f>
        <v>90018.5</v>
      </c>
      <c r="I352" s="23"/>
      <c r="J352" s="23"/>
      <c r="K352" s="29">
        <f>SUM(K346:K351)</f>
        <v>29980.1</v>
      </c>
      <c r="L352" s="29">
        <f>SUM(L346:L351)</f>
        <v>26346.899999999998</v>
      </c>
      <c r="M352" s="29">
        <f>SUM(M346:M351)</f>
        <v>145849.9</v>
      </c>
      <c r="N352" s="23">
        <f>SUM(N346:N351)</f>
        <v>63563.600000000006</v>
      </c>
      <c r="O352" s="23"/>
      <c r="P352" s="23"/>
      <c r="Q352" s="29">
        <f>SUM(Q346:Q351)</f>
        <v>216</v>
      </c>
      <c r="R352" s="29">
        <f>SUM(R346:R351)</f>
        <v>108</v>
      </c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175"/>
    </row>
    <row r="353" spans="1:33" s="18" customFormat="1" x14ac:dyDescent="0.25">
      <c r="A353" s="105"/>
      <c r="B353" s="50" t="s">
        <v>28</v>
      </c>
      <c r="C353" s="50"/>
      <c r="D353" s="51"/>
      <c r="E353" s="50"/>
      <c r="F353" s="23"/>
      <c r="G353" s="29"/>
      <c r="H353" s="23"/>
      <c r="I353" s="23"/>
      <c r="J353" s="23"/>
      <c r="K353" s="29"/>
      <c r="L353" s="23"/>
      <c r="M353" s="29"/>
      <c r="N353" s="23"/>
      <c r="O353" s="23"/>
      <c r="P353" s="23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125"/>
    </row>
    <row r="354" spans="1:33" s="18" customFormat="1" x14ac:dyDescent="0.25">
      <c r="A354" s="214" t="s">
        <v>45</v>
      </c>
      <c r="B354" s="180" t="s">
        <v>138</v>
      </c>
      <c r="C354" s="180" t="s">
        <v>239</v>
      </c>
      <c r="D354" s="280" t="s">
        <v>92</v>
      </c>
      <c r="E354" s="180" t="s">
        <v>34</v>
      </c>
      <c r="F354" s="21">
        <v>2019</v>
      </c>
      <c r="G354" s="22">
        <v>390</v>
      </c>
      <c r="H354" s="21">
        <v>389.4</v>
      </c>
      <c r="I354" s="23"/>
      <c r="J354" s="23"/>
      <c r="K354" s="23"/>
      <c r="L354" s="23"/>
      <c r="M354" s="22">
        <v>390</v>
      </c>
      <c r="N354" s="21">
        <v>389.4</v>
      </c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173" t="s">
        <v>17</v>
      </c>
    </row>
    <row r="355" spans="1:33" s="18" customFormat="1" x14ac:dyDescent="0.25">
      <c r="A355" s="215"/>
      <c r="B355" s="181"/>
      <c r="C355" s="181"/>
      <c r="D355" s="263"/>
      <c r="E355" s="181"/>
      <c r="F355" s="21">
        <v>2020</v>
      </c>
      <c r="G355" s="22">
        <v>25</v>
      </c>
      <c r="H355" s="108">
        <v>0</v>
      </c>
      <c r="I355" s="23"/>
      <c r="J355" s="23"/>
      <c r="K355" s="23"/>
      <c r="L355" s="23"/>
      <c r="M355" s="22">
        <v>25</v>
      </c>
      <c r="N355" s="108">
        <v>0</v>
      </c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174"/>
    </row>
    <row r="356" spans="1:33" s="18" customFormat="1" x14ac:dyDescent="0.25">
      <c r="A356" s="215"/>
      <c r="B356" s="181"/>
      <c r="C356" s="181"/>
      <c r="D356" s="263"/>
      <c r="E356" s="181"/>
      <c r="F356" s="21">
        <v>2021</v>
      </c>
      <c r="G356" s="22">
        <v>0</v>
      </c>
      <c r="H356" s="22">
        <v>0</v>
      </c>
      <c r="I356" s="23"/>
      <c r="J356" s="23"/>
      <c r="K356" s="23"/>
      <c r="L356" s="23"/>
      <c r="M356" s="22">
        <v>0</v>
      </c>
      <c r="N356" s="22">
        <v>0</v>
      </c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174"/>
    </row>
    <row r="357" spans="1:33" s="18" customFormat="1" x14ac:dyDescent="0.25">
      <c r="A357" s="215"/>
      <c r="B357" s="181"/>
      <c r="C357" s="181"/>
      <c r="D357" s="263"/>
      <c r="E357" s="181"/>
      <c r="F357" s="21">
        <v>2022</v>
      </c>
      <c r="G357" s="22">
        <v>183.6</v>
      </c>
      <c r="H357" s="23"/>
      <c r="I357" s="23"/>
      <c r="J357" s="23"/>
      <c r="K357" s="23"/>
      <c r="L357" s="23"/>
      <c r="M357" s="22">
        <v>183.6</v>
      </c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174"/>
    </row>
    <row r="358" spans="1:33" s="18" customFormat="1" x14ac:dyDescent="0.25">
      <c r="A358" s="215"/>
      <c r="B358" s="181"/>
      <c r="C358" s="181"/>
      <c r="D358" s="263"/>
      <c r="E358" s="181"/>
      <c r="F358" s="21">
        <v>2023</v>
      </c>
      <c r="G358" s="22">
        <v>100</v>
      </c>
      <c r="H358" s="23"/>
      <c r="I358" s="23"/>
      <c r="J358" s="23"/>
      <c r="K358" s="23"/>
      <c r="L358" s="23"/>
      <c r="M358" s="22">
        <v>100</v>
      </c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174"/>
    </row>
    <row r="359" spans="1:33" s="18" customFormat="1" x14ac:dyDescent="0.25">
      <c r="A359" s="215"/>
      <c r="B359" s="181"/>
      <c r="C359" s="181"/>
      <c r="D359" s="263"/>
      <c r="E359" s="181"/>
      <c r="F359" s="21">
        <v>2024</v>
      </c>
      <c r="G359" s="108">
        <v>100</v>
      </c>
      <c r="H359" s="23"/>
      <c r="I359" s="23"/>
      <c r="J359" s="23"/>
      <c r="K359" s="23"/>
      <c r="L359" s="23"/>
      <c r="M359" s="108">
        <v>100</v>
      </c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174"/>
    </row>
    <row r="360" spans="1:33" s="18" customFormat="1" ht="66" customHeight="1" x14ac:dyDescent="0.25">
      <c r="A360" s="216"/>
      <c r="B360" s="182"/>
      <c r="C360" s="182"/>
      <c r="D360" s="264"/>
      <c r="E360" s="182"/>
      <c r="F360" s="23" t="s">
        <v>29</v>
      </c>
      <c r="G360" s="29">
        <f>SUM(G354:G359)</f>
        <v>798.6</v>
      </c>
      <c r="H360" s="23">
        <f>SUM(H354:H359)</f>
        <v>389.4</v>
      </c>
      <c r="I360" s="23"/>
      <c r="J360" s="23"/>
      <c r="K360" s="23"/>
      <c r="L360" s="23"/>
      <c r="M360" s="29">
        <f>SUM(M354:M359)</f>
        <v>798.6</v>
      </c>
      <c r="N360" s="23">
        <f>SUM(N354:N359)</f>
        <v>389.4</v>
      </c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175"/>
    </row>
    <row r="361" spans="1:33" s="18" customFormat="1" x14ac:dyDescent="0.25">
      <c r="A361" s="214" t="s">
        <v>46</v>
      </c>
      <c r="B361" s="180" t="s">
        <v>139</v>
      </c>
      <c r="C361" s="180" t="s">
        <v>239</v>
      </c>
      <c r="D361" s="280" t="s">
        <v>92</v>
      </c>
      <c r="E361" s="180" t="s">
        <v>34</v>
      </c>
      <c r="F361" s="21">
        <v>2019</v>
      </c>
      <c r="G361" s="22">
        <v>24159.8</v>
      </c>
      <c r="H361" s="21">
        <v>24159.8</v>
      </c>
      <c r="I361" s="23"/>
      <c r="J361" s="23"/>
      <c r="K361" s="22">
        <v>23932.1</v>
      </c>
      <c r="L361" s="21">
        <v>23932.1</v>
      </c>
      <c r="M361" s="22">
        <v>227.7</v>
      </c>
      <c r="N361" s="21">
        <v>227.7</v>
      </c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173" t="s">
        <v>17</v>
      </c>
    </row>
    <row r="362" spans="1:33" s="18" customFormat="1" x14ac:dyDescent="0.25">
      <c r="A362" s="215"/>
      <c r="B362" s="181"/>
      <c r="C362" s="181"/>
      <c r="D362" s="263"/>
      <c r="E362" s="181"/>
      <c r="F362" s="21">
        <v>2020</v>
      </c>
      <c r="G362" s="22">
        <v>24862.5</v>
      </c>
      <c r="H362" s="60">
        <v>24862.5</v>
      </c>
      <c r="I362" s="23"/>
      <c r="J362" s="23"/>
      <c r="K362" s="22">
        <v>1178</v>
      </c>
      <c r="L362" s="108">
        <v>1178</v>
      </c>
      <c r="M362" s="22">
        <v>23684.5</v>
      </c>
      <c r="N362" s="60">
        <v>23684.5</v>
      </c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174"/>
    </row>
    <row r="363" spans="1:33" s="18" customFormat="1" x14ac:dyDescent="0.25">
      <c r="A363" s="215"/>
      <c r="B363" s="181"/>
      <c r="C363" s="181"/>
      <c r="D363" s="263"/>
      <c r="E363" s="181"/>
      <c r="F363" s="21">
        <v>2021</v>
      </c>
      <c r="G363" s="22">
        <v>25442.3</v>
      </c>
      <c r="H363" s="21">
        <v>25442.3</v>
      </c>
      <c r="I363" s="23"/>
      <c r="J363" s="23"/>
      <c r="K363" s="22">
        <v>1236.8</v>
      </c>
      <c r="L363" s="21">
        <v>1236.8</v>
      </c>
      <c r="M363" s="22">
        <v>24205.5</v>
      </c>
      <c r="N363" s="21">
        <v>24205.5</v>
      </c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174"/>
    </row>
    <row r="364" spans="1:33" s="18" customFormat="1" x14ac:dyDescent="0.25">
      <c r="A364" s="215"/>
      <c r="B364" s="181"/>
      <c r="C364" s="181"/>
      <c r="D364" s="263"/>
      <c r="E364" s="181"/>
      <c r="F364" s="21">
        <v>2022</v>
      </c>
      <c r="G364" s="22">
        <v>26461.1</v>
      </c>
      <c r="H364" s="23"/>
      <c r="I364" s="23"/>
      <c r="J364" s="23"/>
      <c r="K364" s="22">
        <v>1287.4000000000001</v>
      </c>
      <c r="L364" s="23"/>
      <c r="M364" s="22">
        <v>25173.7</v>
      </c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174"/>
    </row>
    <row r="365" spans="1:33" s="18" customFormat="1" x14ac:dyDescent="0.25">
      <c r="A365" s="215"/>
      <c r="B365" s="181"/>
      <c r="C365" s="181"/>
      <c r="D365" s="263"/>
      <c r="E365" s="181"/>
      <c r="F365" s="21">
        <v>2023</v>
      </c>
      <c r="G365" s="22">
        <v>21813.4</v>
      </c>
      <c r="H365" s="23"/>
      <c r="I365" s="23"/>
      <c r="J365" s="23"/>
      <c r="K365" s="22">
        <v>1231.7</v>
      </c>
      <c r="L365" s="23"/>
      <c r="M365" s="22">
        <v>20581.7</v>
      </c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174"/>
    </row>
    <row r="366" spans="1:33" s="18" customFormat="1" x14ac:dyDescent="0.25">
      <c r="A366" s="215"/>
      <c r="B366" s="181"/>
      <c r="C366" s="181"/>
      <c r="D366" s="263"/>
      <c r="E366" s="181"/>
      <c r="F366" s="21">
        <v>2024</v>
      </c>
      <c r="G366" s="60">
        <v>22148.7</v>
      </c>
      <c r="H366" s="23"/>
      <c r="I366" s="23"/>
      <c r="J366" s="23"/>
      <c r="K366" s="60">
        <v>1114.0999999999999</v>
      </c>
      <c r="L366" s="23"/>
      <c r="M366" s="108">
        <v>21034.7</v>
      </c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174"/>
    </row>
    <row r="367" spans="1:33" s="18" customFormat="1" ht="64.5" customHeight="1" x14ac:dyDescent="0.25">
      <c r="A367" s="216"/>
      <c r="B367" s="182"/>
      <c r="C367" s="182"/>
      <c r="D367" s="264"/>
      <c r="E367" s="182"/>
      <c r="F367" s="23" t="s">
        <v>29</v>
      </c>
      <c r="G367" s="29">
        <f>SUM(G361:G366)</f>
        <v>144887.80000000002</v>
      </c>
      <c r="H367" s="29">
        <f>SUM(H361:H366)</f>
        <v>74464.600000000006</v>
      </c>
      <c r="I367" s="23"/>
      <c r="J367" s="23"/>
      <c r="K367" s="29">
        <f>SUM(K361:K366)</f>
        <v>29980.1</v>
      </c>
      <c r="L367" s="29">
        <f>SUM(L361:L366)</f>
        <v>26346.899999999998</v>
      </c>
      <c r="M367" s="29">
        <f>SUM(M361:M366)</f>
        <v>114907.79999999999</v>
      </c>
      <c r="N367" s="29">
        <f>SUM(N361:N366)</f>
        <v>48117.7</v>
      </c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175"/>
    </row>
    <row r="368" spans="1:33" s="18" customFormat="1" x14ac:dyDescent="0.25">
      <c r="A368" s="214" t="s">
        <v>47</v>
      </c>
      <c r="B368" s="180" t="s">
        <v>140</v>
      </c>
      <c r="C368" s="180" t="s">
        <v>240</v>
      </c>
      <c r="D368" s="280" t="s">
        <v>92</v>
      </c>
      <c r="E368" s="180" t="s">
        <v>34</v>
      </c>
      <c r="F368" s="21">
        <v>2019</v>
      </c>
      <c r="G368" s="21">
        <v>4957.5</v>
      </c>
      <c r="H368" s="21">
        <v>4920.8</v>
      </c>
      <c r="I368" s="23"/>
      <c r="J368" s="23"/>
      <c r="K368" s="23"/>
      <c r="L368" s="23"/>
      <c r="M368" s="22">
        <v>4921.5</v>
      </c>
      <c r="N368" s="21">
        <v>4884.8</v>
      </c>
      <c r="O368" s="23"/>
      <c r="P368" s="23"/>
      <c r="Q368" s="22">
        <v>36</v>
      </c>
      <c r="R368" s="22">
        <v>36</v>
      </c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173" t="s">
        <v>17</v>
      </c>
    </row>
    <row r="369" spans="1:33" s="18" customFormat="1" x14ac:dyDescent="0.25">
      <c r="A369" s="215"/>
      <c r="B369" s="181"/>
      <c r="C369" s="181"/>
      <c r="D369" s="263"/>
      <c r="E369" s="181"/>
      <c r="F369" s="21">
        <v>2020</v>
      </c>
      <c r="G369" s="22">
        <v>5086.3</v>
      </c>
      <c r="H369" s="60">
        <v>5075.5</v>
      </c>
      <c r="I369" s="23"/>
      <c r="J369" s="23"/>
      <c r="K369" s="23"/>
      <c r="L369" s="23"/>
      <c r="M369" s="22">
        <v>5050.3</v>
      </c>
      <c r="N369" s="60">
        <v>5039.5</v>
      </c>
      <c r="O369" s="23"/>
      <c r="P369" s="23"/>
      <c r="Q369" s="22">
        <v>36</v>
      </c>
      <c r="R369" s="108">
        <v>36</v>
      </c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174"/>
    </row>
    <row r="370" spans="1:33" s="18" customFormat="1" x14ac:dyDescent="0.25">
      <c r="A370" s="215"/>
      <c r="B370" s="181"/>
      <c r="C370" s="181"/>
      <c r="D370" s="263"/>
      <c r="E370" s="181"/>
      <c r="F370" s="21">
        <v>2021</v>
      </c>
      <c r="G370" s="22">
        <v>5168.2</v>
      </c>
      <c r="H370" s="22">
        <v>5168.2</v>
      </c>
      <c r="I370" s="23"/>
      <c r="J370" s="23"/>
      <c r="K370" s="23"/>
      <c r="L370" s="23"/>
      <c r="M370" s="22">
        <v>5132.2</v>
      </c>
      <c r="N370" s="22">
        <v>5132.2</v>
      </c>
      <c r="O370" s="23"/>
      <c r="P370" s="23"/>
      <c r="Q370" s="22">
        <v>36</v>
      </c>
      <c r="R370" s="22">
        <v>36</v>
      </c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174"/>
    </row>
    <row r="371" spans="1:33" s="18" customFormat="1" x14ac:dyDescent="0.25">
      <c r="A371" s="215"/>
      <c r="B371" s="181"/>
      <c r="C371" s="181"/>
      <c r="D371" s="263"/>
      <c r="E371" s="181"/>
      <c r="F371" s="21">
        <v>2022</v>
      </c>
      <c r="G371" s="21">
        <v>5278.8</v>
      </c>
      <c r="H371" s="23"/>
      <c r="I371" s="23"/>
      <c r="J371" s="23"/>
      <c r="K371" s="23"/>
      <c r="L371" s="23"/>
      <c r="M371" s="22">
        <v>5242.8</v>
      </c>
      <c r="N371" s="21"/>
      <c r="O371" s="23"/>
      <c r="P371" s="23"/>
      <c r="Q371" s="22">
        <v>36</v>
      </c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174"/>
    </row>
    <row r="372" spans="1:33" s="18" customFormat="1" x14ac:dyDescent="0.25">
      <c r="A372" s="215"/>
      <c r="B372" s="181"/>
      <c r="C372" s="181"/>
      <c r="D372" s="263"/>
      <c r="E372" s="181"/>
      <c r="F372" s="21">
        <v>2023</v>
      </c>
      <c r="G372" s="21">
        <v>4846.5</v>
      </c>
      <c r="H372" s="23"/>
      <c r="I372" s="23"/>
      <c r="J372" s="23"/>
      <c r="K372" s="23"/>
      <c r="L372" s="23"/>
      <c r="M372" s="22">
        <v>4810.5</v>
      </c>
      <c r="N372" s="21"/>
      <c r="O372" s="23"/>
      <c r="P372" s="23"/>
      <c r="Q372" s="22">
        <v>36</v>
      </c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174"/>
    </row>
    <row r="373" spans="1:33" s="18" customFormat="1" ht="14.25" customHeight="1" x14ac:dyDescent="0.25">
      <c r="A373" s="215"/>
      <c r="B373" s="181"/>
      <c r="C373" s="181"/>
      <c r="D373" s="263"/>
      <c r="E373" s="181"/>
      <c r="F373" s="21">
        <v>2024</v>
      </c>
      <c r="G373" s="60">
        <v>5035.6000000000004</v>
      </c>
      <c r="H373" s="23"/>
      <c r="I373" s="23"/>
      <c r="J373" s="23"/>
      <c r="K373" s="23"/>
      <c r="L373" s="23"/>
      <c r="M373" s="60">
        <v>4999.6000000000004</v>
      </c>
      <c r="N373" s="21"/>
      <c r="O373" s="23"/>
      <c r="P373" s="23"/>
      <c r="Q373" s="108">
        <v>36</v>
      </c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174"/>
    </row>
    <row r="374" spans="1:33" s="18" customFormat="1" ht="79.5" customHeight="1" x14ac:dyDescent="0.25">
      <c r="A374" s="216"/>
      <c r="B374" s="182"/>
      <c r="C374" s="182"/>
      <c r="D374" s="264"/>
      <c r="E374" s="182"/>
      <c r="F374" s="23" t="s">
        <v>29</v>
      </c>
      <c r="G374" s="29">
        <f>SUM(G368:G373)</f>
        <v>30372.9</v>
      </c>
      <c r="H374" s="23">
        <f>SUM(H368:H373)</f>
        <v>15164.5</v>
      </c>
      <c r="I374" s="23"/>
      <c r="J374" s="23"/>
      <c r="K374" s="23"/>
      <c r="L374" s="23"/>
      <c r="M374" s="29">
        <f>SUM(M368:M373)</f>
        <v>30156.9</v>
      </c>
      <c r="N374" s="23">
        <f>SUM(N368:N373)</f>
        <v>15056.5</v>
      </c>
      <c r="O374" s="23"/>
      <c r="P374" s="23"/>
      <c r="Q374" s="29">
        <f>SUM(Q368:Q373)</f>
        <v>216</v>
      </c>
      <c r="R374" s="29">
        <f>SUM(R368:R373)</f>
        <v>108</v>
      </c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175"/>
    </row>
    <row r="375" spans="1:33" s="40" customFormat="1" x14ac:dyDescent="0.25">
      <c r="A375" s="214">
        <v>24</v>
      </c>
      <c r="B375" s="180" t="s">
        <v>141</v>
      </c>
      <c r="C375" s="180" t="s">
        <v>249</v>
      </c>
      <c r="D375" s="173" t="s">
        <v>85</v>
      </c>
      <c r="E375" s="180" t="s">
        <v>142</v>
      </c>
      <c r="F375" s="21">
        <v>2015</v>
      </c>
      <c r="G375" s="22">
        <v>100</v>
      </c>
      <c r="H375" s="22">
        <v>100</v>
      </c>
      <c r="I375" s="21"/>
      <c r="J375" s="21"/>
      <c r="K375" s="21"/>
      <c r="L375" s="21"/>
      <c r="M375" s="22">
        <v>100</v>
      </c>
      <c r="N375" s="22">
        <v>100</v>
      </c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179" t="s">
        <v>250</v>
      </c>
    </row>
    <row r="376" spans="1:33" s="40" customFormat="1" x14ac:dyDescent="0.25">
      <c r="A376" s="215"/>
      <c r="B376" s="181"/>
      <c r="C376" s="181"/>
      <c r="D376" s="174"/>
      <c r="E376" s="234"/>
      <c r="F376" s="21">
        <v>2016</v>
      </c>
      <c r="G376" s="22">
        <v>200</v>
      </c>
      <c r="H376" s="22">
        <v>200</v>
      </c>
      <c r="I376" s="21"/>
      <c r="J376" s="21"/>
      <c r="K376" s="21"/>
      <c r="L376" s="21"/>
      <c r="M376" s="22">
        <v>200</v>
      </c>
      <c r="N376" s="22">
        <v>200</v>
      </c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36"/>
    </row>
    <row r="377" spans="1:33" s="40" customFormat="1" x14ac:dyDescent="0.25">
      <c r="A377" s="215"/>
      <c r="B377" s="181"/>
      <c r="C377" s="181"/>
      <c r="D377" s="174"/>
      <c r="E377" s="234"/>
      <c r="F377" s="21">
        <v>2017</v>
      </c>
      <c r="G377" s="22">
        <v>100</v>
      </c>
      <c r="H377" s="22">
        <v>100</v>
      </c>
      <c r="I377" s="21"/>
      <c r="J377" s="21"/>
      <c r="K377" s="21"/>
      <c r="L377" s="21"/>
      <c r="M377" s="22">
        <v>100</v>
      </c>
      <c r="N377" s="21">
        <v>100</v>
      </c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36"/>
    </row>
    <row r="378" spans="1:33" s="40" customFormat="1" x14ac:dyDescent="0.25">
      <c r="A378" s="215"/>
      <c r="B378" s="181"/>
      <c r="C378" s="181"/>
      <c r="D378" s="174"/>
      <c r="E378" s="234"/>
      <c r="F378" s="21">
        <v>2018</v>
      </c>
      <c r="G378" s="22">
        <v>0</v>
      </c>
      <c r="H378" s="22">
        <v>0</v>
      </c>
      <c r="I378" s="21"/>
      <c r="J378" s="21"/>
      <c r="K378" s="21"/>
      <c r="L378" s="21"/>
      <c r="M378" s="22">
        <v>0</v>
      </c>
      <c r="N378" s="22">
        <v>0</v>
      </c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36"/>
    </row>
    <row r="379" spans="1:33" s="40" customFormat="1" x14ac:dyDescent="0.25">
      <c r="A379" s="215"/>
      <c r="B379" s="181"/>
      <c r="C379" s="181"/>
      <c r="D379" s="174"/>
      <c r="E379" s="234"/>
      <c r="F379" s="21">
        <v>2019</v>
      </c>
      <c r="G379" s="22">
        <v>80</v>
      </c>
      <c r="H379" s="22">
        <v>80</v>
      </c>
      <c r="I379" s="21"/>
      <c r="J379" s="21"/>
      <c r="K379" s="21"/>
      <c r="L379" s="21"/>
      <c r="M379" s="22">
        <v>80</v>
      </c>
      <c r="N379" s="22">
        <v>80</v>
      </c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36"/>
    </row>
    <row r="380" spans="1:33" s="40" customFormat="1" x14ac:dyDescent="0.25">
      <c r="A380" s="215"/>
      <c r="B380" s="181"/>
      <c r="C380" s="181"/>
      <c r="D380" s="174"/>
      <c r="E380" s="234"/>
      <c r="F380" s="21">
        <v>2020</v>
      </c>
      <c r="G380" s="22">
        <v>0</v>
      </c>
      <c r="H380" s="22">
        <v>0</v>
      </c>
      <c r="I380" s="21"/>
      <c r="J380" s="21"/>
      <c r="K380" s="21"/>
      <c r="L380" s="21"/>
      <c r="M380" s="22">
        <v>0</v>
      </c>
      <c r="N380" s="22">
        <v>0</v>
      </c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36"/>
    </row>
    <row r="381" spans="1:33" s="40" customFormat="1" x14ac:dyDescent="0.25">
      <c r="A381" s="215"/>
      <c r="B381" s="181"/>
      <c r="C381" s="181"/>
      <c r="D381" s="174"/>
      <c r="E381" s="234"/>
      <c r="F381" s="21">
        <v>2021</v>
      </c>
      <c r="G381" s="22">
        <v>0</v>
      </c>
      <c r="H381" s="21">
        <v>0</v>
      </c>
      <c r="I381" s="21"/>
      <c r="J381" s="21"/>
      <c r="K381" s="21"/>
      <c r="L381" s="21"/>
      <c r="M381" s="22">
        <v>0</v>
      </c>
      <c r="N381" s="21">
        <v>0</v>
      </c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36"/>
    </row>
    <row r="382" spans="1:33" s="40" customFormat="1" x14ac:dyDescent="0.25">
      <c r="A382" s="216"/>
      <c r="B382" s="182"/>
      <c r="C382" s="182"/>
      <c r="D382" s="175"/>
      <c r="E382" s="235"/>
      <c r="F382" s="23" t="s">
        <v>18</v>
      </c>
      <c r="G382" s="29">
        <v>480</v>
      </c>
      <c r="H382" s="29">
        <f>SUM(H375:H381)</f>
        <v>480</v>
      </c>
      <c r="I382" s="23"/>
      <c r="J382" s="23"/>
      <c r="K382" s="23"/>
      <c r="L382" s="23"/>
      <c r="M382" s="29">
        <v>480</v>
      </c>
      <c r="N382" s="29">
        <f>SUM(N375:N381)</f>
        <v>480</v>
      </c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7"/>
    </row>
    <row r="383" spans="1:33" s="40" customFormat="1" ht="15" customHeight="1" x14ac:dyDescent="0.25">
      <c r="A383" s="214">
        <v>25</v>
      </c>
      <c r="B383" s="180" t="s">
        <v>76</v>
      </c>
      <c r="C383" s="180" t="s">
        <v>179</v>
      </c>
      <c r="D383" s="176" t="s">
        <v>186</v>
      </c>
      <c r="E383" s="180" t="s">
        <v>32</v>
      </c>
      <c r="F383" s="21">
        <v>2015</v>
      </c>
      <c r="G383" s="22">
        <v>20</v>
      </c>
      <c r="H383" s="22">
        <v>20</v>
      </c>
      <c r="I383" s="21"/>
      <c r="J383" s="21"/>
      <c r="K383" s="21"/>
      <c r="L383" s="21"/>
      <c r="M383" s="22">
        <v>20</v>
      </c>
      <c r="N383" s="22">
        <v>20</v>
      </c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173" t="s">
        <v>17</v>
      </c>
    </row>
    <row r="384" spans="1:33" s="40" customFormat="1" x14ac:dyDescent="0.25">
      <c r="A384" s="215"/>
      <c r="B384" s="181"/>
      <c r="C384" s="181"/>
      <c r="D384" s="177"/>
      <c r="E384" s="181"/>
      <c r="F384" s="21">
        <v>2016</v>
      </c>
      <c r="G384" s="22">
        <v>20</v>
      </c>
      <c r="H384" s="22">
        <v>20</v>
      </c>
      <c r="I384" s="21"/>
      <c r="J384" s="21"/>
      <c r="K384" s="21"/>
      <c r="L384" s="21"/>
      <c r="M384" s="22">
        <v>20</v>
      </c>
      <c r="N384" s="22">
        <v>20</v>
      </c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174"/>
    </row>
    <row r="385" spans="1:33" s="40" customFormat="1" x14ac:dyDescent="0.25">
      <c r="A385" s="215"/>
      <c r="B385" s="181"/>
      <c r="C385" s="181"/>
      <c r="D385" s="177"/>
      <c r="E385" s="181"/>
      <c r="F385" s="21">
        <v>2017</v>
      </c>
      <c r="G385" s="22">
        <v>20</v>
      </c>
      <c r="H385" s="22">
        <v>20</v>
      </c>
      <c r="I385" s="21"/>
      <c r="J385" s="21"/>
      <c r="K385" s="21"/>
      <c r="L385" s="21"/>
      <c r="M385" s="22">
        <v>20</v>
      </c>
      <c r="N385" s="22">
        <v>20</v>
      </c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174"/>
    </row>
    <row r="386" spans="1:33" s="40" customFormat="1" x14ac:dyDescent="0.25">
      <c r="A386" s="215"/>
      <c r="B386" s="181"/>
      <c r="C386" s="181"/>
      <c r="D386" s="177"/>
      <c r="E386" s="181"/>
      <c r="F386" s="21">
        <v>2018</v>
      </c>
      <c r="G386" s="22">
        <v>20</v>
      </c>
      <c r="H386" s="22">
        <v>20</v>
      </c>
      <c r="I386" s="21"/>
      <c r="J386" s="21"/>
      <c r="K386" s="21"/>
      <c r="L386" s="21"/>
      <c r="M386" s="22">
        <v>20</v>
      </c>
      <c r="N386" s="22">
        <v>20</v>
      </c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174"/>
    </row>
    <row r="387" spans="1:33" s="40" customFormat="1" x14ac:dyDescent="0.25">
      <c r="A387" s="215"/>
      <c r="B387" s="181"/>
      <c r="C387" s="181"/>
      <c r="D387" s="177"/>
      <c r="E387" s="181"/>
      <c r="F387" s="21">
        <v>2019</v>
      </c>
      <c r="G387" s="22">
        <v>17</v>
      </c>
      <c r="H387" s="22">
        <v>17</v>
      </c>
      <c r="I387" s="21"/>
      <c r="J387" s="21"/>
      <c r="K387" s="21"/>
      <c r="L387" s="21"/>
      <c r="M387" s="22">
        <v>17</v>
      </c>
      <c r="N387" s="22">
        <v>17</v>
      </c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174"/>
    </row>
    <row r="388" spans="1:33" s="40" customFormat="1" x14ac:dyDescent="0.25">
      <c r="A388" s="215"/>
      <c r="B388" s="181"/>
      <c r="C388" s="181"/>
      <c r="D388" s="177"/>
      <c r="E388" s="181"/>
      <c r="F388" s="5">
        <v>2020</v>
      </c>
      <c r="G388" s="22">
        <v>0</v>
      </c>
      <c r="H388" s="22">
        <v>0</v>
      </c>
      <c r="I388" s="21"/>
      <c r="J388" s="21"/>
      <c r="K388" s="21"/>
      <c r="L388" s="21"/>
      <c r="M388" s="22">
        <v>0</v>
      </c>
      <c r="N388" s="22">
        <v>0</v>
      </c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174"/>
    </row>
    <row r="389" spans="1:33" s="40" customFormat="1" x14ac:dyDescent="0.25">
      <c r="A389" s="215"/>
      <c r="B389" s="181"/>
      <c r="C389" s="181"/>
      <c r="D389" s="177"/>
      <c r="E389" s="181"/>
      <c r="F389" s="5">
        <v>2021</v>
      </c>
      <c r="G389" s="22">
        <v>20</v>
      </c>
      <c r="H389" s="22">
        <v>20</v>
      </c>
      <c r="I389" s="21"/>
      <c r="J389" s="21"/>
      <c r="K389" s="21"/>
      <c r="L389" s="21"/>
      <c r="M389" s="22">
        <v>20</v>
      </c>
      <c r="N389" s="22">
        <v>20</v>
      </c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174"/>
    </row>
    <row r="390" spans="1:33" s="40" customFormat="1" x14ac:dyDescent="0.25">
      <c r="A390" s="215"/>
      <c r="B390" s="181"/>
      <c r="C390" s="181"/>
      <c r="D390" s="177"/>
      <c r="E390" s="181"/>
      <c r="F390" s="5">
        <v>2022</v>
      </c>
      <c r="G390" s="22">
        <v>20</v>
      </c>
      <c r="H390" s="22"/>
      <c r="I390" s="21"/>
      <c r="J390" s="21"/>
      <c r="K390" s="21"/>
      <c r="L390" s="21"/>
      <c r="M390" s="22">
        <v>20</v>
      </c>
      <c r="N390" s="22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174"/>
    </row>
    <row r="391" spans="1:33" s="40" customFormat="1" ht="22.5" customHeight="1" x14ac:dyDescent="0.25">
      <c r="A391" s="216"/>
      <c r="B391" s="182"/>
      <c r="C391" s="182"/>
      <c r="D391" s="178"/>
      <c r="E391" s="182"/>
      <c r="F391" s="52" t="s">
        <v>18</v>
      </c>
      <c r="G391" s="53">
        <f>SUM(G383:G390)</f>
        <v>137</v>
      </c>
      <c r="H391" s="53">
        <f>SUM(H383:H390)</f>
        <v>117</v>
      </c>
      <c r="I391" s="52"/>
      <c r="J391" s="52"/>
      <c r="K391" s="52"/>
      <c r="L391" s="52"/>
      <c r="M391" s="53">
        <f>SUM(M383:M390)</f>
        <v>137</v>
      </c>
      <c r="N391" s="53">
        <f>SUM(N383:N390)</f>
        <v>117</v>
      </c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175"/>
    </row>
    <row r="392" spans="1:33" s="18" customFormat="1" ht="28.5" customHeight="1" x14ac:dyDescent="0.25">
      <c r="A392" s="214">
        <v>26</v>
      </c>
      <c r="B392" s="180" t="s">
        <v>77</v>
      </c>
      <c r="C392" s="225" t="s">
        <v>258</v>
      </c>
      <c r="D392" s="176" t="s">
        <v>189</v>
      </c>
      <c r="E392" s="180" t="s">
        <v>143</v>
      </c>
      <c r="F392" s="21">
        <v>2019</v>
      </c>
      <c r="G392" s="22">
        <v>220.2</v>
      </c>
      <c r="H392" s="21">
        <v>220.2</v>
      </c>
      <c r="I392" s="23"/>
      <c r="J392" s="23"/>
      <c r="K392" s="23"/>
      <c r="L392" s="23"/>
      <c r="M392" s="22">
        <v>220.2</v>
      </c>
      <c r="N392" s="21">
        <v>220.2</v>
      </c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173" t="s">
        <v>17</v>
      </c>
    </row>
    <row r="393" spans="1:33" s="18" customFormat="1" ht="31.5" customHeight="1" x14ac:dyDescent="0.25">
      <c r="A393" s="215"/>
      <c r="B393" s="181"/>
      <c r="C393" s="226"/>
      <c r="D393" s="177"/>
      <c r="E393" s="181"/>
      <c r="F393" s="21">
        <v>2020</v>
      </c>
      <c r="G393" s="22">
        <v>183</v>
      </c>
      <c r="H393" s="22">
        <v>183</v>
      </c>
      <c r="I393" s="23"/>
      <c r="J393" s="23"/>
      <c r="K393" s="23"/>
      <c r="L393" s="23"/>
      <c r="M393" s="22">
        <v>183</v>
      </c>
      <c r="N393" s="22">
        <v>183</v>
      </c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174"/>
    </row>
    <row r="394" spans="1:33" s="18" customFormat="1" ht="29.25" customHeight="1" x14ac:dyDescent="0.25">
      <c r="A394" s="215"/>
      <c r="B394" s="181"/>
      <c r="C394" s="226"/>
      <c r="D394" s="177"/>
      <c r="E394" s="181"/>
      <c r="F394" s="21">
        <v>2021</v>
      </c>
      <c r="G394" s="22">
        <v>2197.1999999999998</v>
      </c>
      <c r="H394" s="21">
        <v>2197.1999999999998</v>
      </c>
      <c r="I394" s="23"/>
      <c r="J394" s="23"/>
      <c r="K394" s="23"/>
      <c r="L394" s="23"/>
      <c r="M394" s="22">
        <v>2197.1999999999998</v>
      </c>
      <c r="N394" s="21">
        <v>2197.1999999999998</v>
      </c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174"/>
    </row>
    <row r="395" spans="1:33" s="18" customFormat="1" ht="29.25" customHeight="1" x14ac:dyDescent="0.25">
      <c r="A395" s="215"/>
      <c r="B395" s="181"/>
      <c r="C395" s="226"/>
      <c r="D395" s="177"/>
      <c r="E395" s="181"/>
      <c r="F395" s="21">
        <v>2022</v>
      </c>
      <c r="G395" s="22">
        <v>384.6</v>
      </c>
      <c r="H395" s="22"/>
      <c r="I395" s="23"/>
      <c r="J395" s="23"/>
      <c r="K395" s="23"/>
      <c r="L395" s="23"/>
      <c r="M395" s="22">
        <v>384.6</v>
      </c>
      <c r="N395" s="22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174"/>
    </row>
    <row r="396" spans="1:33" s="18" customFormat="1" ht="108.75" customHeight="1" x14ac:dyDescent="0.25">
      <c r="A396" s="215"/>
      <c r="B396" s="182"/>
      <c r="C396" s="226"/>
      <c r="D396" s="178"/>
      <c r="E396" s="181"/>
      <c r="F396" s="23" t="s">
        <v>18</v>
      </c>
      <c r="G396" s="29">
        <f>SUM(G392:G395)</f>
        <v>2984.9999999999995</v>
      </c>
      <c r="H396" s="29">
        <f>SUM(H392:H395)</f>
        <v>2600.3999999999996</v>
      </c>
      <c r="I396" s="23"/>
      <c r="J396" s="23"/>
      <c r="K396" s="23"/>
      <c r="L396" s="23"/>
      <c r="M396" s="29">
        <f>SUM(M392:M395)</f>
        <v>2984.9999999999995</v>
      </c>
      <c r="N396" s="29">
        <f>SUM(N392:N395)</f>
        <v>2600.3999999999996</v>
      </c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174"/>
    </row>
    <row r="397" spans="1:33" s="18" customFormat="1" x14ac:dyDescent="0.25">
      <c r="A397" s="214">
        <v>27</v>
      </c>
      <c r="B397" s="180" t="s">
        <v>144</v>
      </c>
      <c r="C397" s="180" t="s">
        <v>195</v>
      </c>
      <c r="D397" s="173" t="s">
        <v>85</v>
      </c>
      <c r="E397" s="180" t="s">
        <v>21</v>
      </c>
      <c r="F397" s="21">
        <v>2015</v>
      </c>
      <c r="G397" s="22">
        <v>0</v>
      </c>
      <c r="H397" s="96">
        <v>0</v>
      </c>
      <c r="I397" s="23"/>
      <c r="J397" s="23"/>
      <c r="K397" s="23"/>
      <c r="L397" s="23"/>
      <c r="M397" s="22">
        <v>0</v>
      </c>
      <c r="N397" s="22">
        <v>0</v>
      </c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173" t="s">
        <v>17</v>
      </c>
    </row>
    <row r="398" spans="1:33" s="18" customFormat="1" x14ac:dyDescent="0.25">
      <c r="A398" s="215"/>
      <c r="B398" s="181"/>
      <c r="C398" s="181"/>
      <c r="D398" s="174"/>
      <c r="E398" s="181"/>
      <c r="F398" s="21">
        <v>2016</v>
      </c>
      <c r="G398" s="22">
        <v>0</v>
      </c>
      <c r="H398" s="96">
        <v>0</v>
      </c>
      <c r="I398" s="23"/>
      <c r="J398" s="23"/>
      <c r="K398" s="23"/>
      <c r="L398" s="23"/>
      <c r="M398" s="22">
        <v>0</v>
      </c>
      <c r="N398" s="22">
        <v>0</v>
      </c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174"/>
    </row>
    <row r="399" spans="1:33" s="18" customFormat="1" x14ac:dyDescent="0.25">
      <c r="A399" s="215"/>
      <c r="B399" s="181"/>
      <c r="C399" s="181"/>
      <c r="D399" s="174"/>
      <c r="E399" s="181"/>
      <c r="F399" s="21">
        <v>2017</v>
      </c>
      <c r="G399" s="22">
        <v>0</v>
      </c>
      <c r="H399" s="96">
        <v>0</v>
      </c>
      <c r="I399" s="23"/>
      <c r="J399" s="23"/>
      <c r="K399" s="23"/>
      <c r="L399" s="23"/>
      <c r="M399" s="22">
        <v>0</v>
      </c>
      <c r="N399" s="22">
        <v>0</v>
      </c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174"/>
    </row>
    <row r="400" spans="1:33" s="18" customFormat="1" x14ac:dyDescent="0.25">
      <c r="A400" s="215"/>
      <c r="B400" s="181"/>
      <c r="C400" s="181"/>
      <c r="D400" s="174"/>
      <c r="E400" s="181"/>
      <c r="F400" s="21">
        <v>2018</v>
      </c>
      <c r="G400" s="22">
        <v>10</v>
      </c>
      <c r="H400" s="54">
        <v>10</v>
      </c>
      <c r="I400" s="23"/>
      <c r="J400" s="23"/>
      <c r="K400" s="23"/>
      <c r="L400" s="23"/>
      <c r="M400" s="22">
        <v>10</v>
      </c>
      <c r="N400" s="22">
        <v>10</v>
      </c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174"/>
    </row>
    <row r="401" spans="1:33" s="18" customFormat="1" x14ac:dyDescent="0.25">
      <c r="A401" s="215"/>
      <c r="B401" s="181"/>
      <c r="C401" s="181"/>
      <c r="D401" s="174"/>
      <c r="E401" s="181"/>
      <c r="F401" s="21">
        <v>2019</v>
      </c>
      <c r="G401" s="22">
        <v>10</v>
      </c>
      <c r="H401" s="54">
        <v>10</v>
      </c>
      <c r="I401" s="23"/>
      <c r="J401" s="23"/>
      <c r="K401" s="23"/>
      <c r="L401" s="23"/>
      <c r="M401" s="22">
        <v>10</v>
      </c>
      <c r="N401" s="22">
        <v>10</v>
      </c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174"/>
    </row>
    <row r="402" spans="1:33" s="18" customFormat="1" x14ac:dyDescent="0.25">
      <c r="A402" s="215"/>
      <c r="B402" s="181"/>
      <c r="C402" s="181"/>
      <c r="D402" s="174"/>
      <c r="E402" s="181"/>
      <c r="F402" s="21">
        <v>2020</v>
      </c>
      <c r="G402" s="22">
        <v>10</v>
      </c>
      <c r="H402" s="54">
        <v>10</v>
      </c>
      <c r="I402" s="23"/>
      <c r="J402" s="23"/>
      <c r="K402" s="23"/>
      <c r="L402" s="23"/>
      <c r="M402" s="22">
        <v>10</v>
      </c>
      <c r="N402" s="22">
        <v>10</v>
      </c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174"/>
    </row>
    <row r="403" spans="1:33" s="18" customFormat="1" x14ac:dyDescent="0.25">
      <c r="A403" s="215"/>
      <c r="B403" s="181"/>
      <c r="C403" s="181"/>
      <c r="D403" s="174"/>
      <c r="E403" s="181"/>
      <c r="F403" s="21">
        <v>2021</v>
      </c>
      <c r="G403" s="22">
        <v>10</v>
      </c>
      <c r="H403" s="54">
        <v>10</v>
      </c>
      <c r="I403" s="23"/>
      <c r="J403" s="23"/>
      <c r="K403" s="23"/>
      <c r="L403" s="23"/>
      <c r="M403" s="22">
        <v>10</v>
      </c>
      <c r="N403" s="22">
        <v>10</v>
      </c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174"/>
    </row>
    <row r="404" spans="1:33" s="18" customFormat="1" x14ac:dyDescent="0.25">
      <c r="A404" s="215"/>
      <c r="B404" s="181"/>
      <c r="C404" s="181"/>
      <c r="D404" s="174"/>
      <c r="E404" s="181"/>
      <c r="F404" s="21">
        <v>2022</v>
      </c>
      <c r="G404" s="22">
        <v>10</v>
      </c>
      <c r="H404" s="59"/>
      <c r="I404" s="23"/>
      <c r="J404" s="23"/>
      <c r="K404" s="23"/>
      <c r="L404" s="23"/>
      <c r="M404" s="22">
        <v>10</v>
      </c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174"/>
    </row>
    <row r="405" spans="1:33" s="18" customFormat="1" x14ac:dyDescent="0.25">
      <c r="A405" s="216"/>
      <c r="B405" s="182"/>
      <c r="C405" s="182"/>
      <c r="D405" s="175"/>
      <c r="E405" s="182"/>
      <c r="F405" s="23" t="s">
        <v>18</v>
      </c>
      <c r="G405" s="29">
        <f>SUM(G397:G404)</f>
        <v>50</v>
      </c>
      <c r="H405" s="59">
        <f>SUM(H397:H404)</f>
        <v>40</v>
      </c>
      <c r="I405" s="23"/>
      <c r="J405" s="23"/>
      <c r="K405" s="23"/>
      <c r="L405" s="23"/>
      <c r="M405" s="29">
        <f>SUM(M397:M404)</f>
        <v>50</v>
      </c>
      <c r="N405" s="29">
        <f>SUM(N397:N404)</f>
        <v>40</v>
      </c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175"/>
    </row>
    <row r="406" spans="1:33" s="18" customFormat="1" ht="15" customHeight="1" x14ac:dyDescent="0.25">
      <c r="A406" s="214">
        <v>28</v>
      </c>
      <c r="B406" s="180" t="s">
        <v>78</v>
      </c>
      <c r="C406" s="180" t="s">
        <v>67</v>
      </c>
      <c r="D406" s="173" t="s">
        <v>39</v>
      </c>
      <c r="E406" s="180" t="s">
        <v>21</v>
      </c>
      <c r="F406" s="21">
        <v>2016</v>
      </c>
      <c r="G406" s="22">
        <v>0</v>
      </c>
      <c r="H406" s="22">
        <v>0</v>
      </c>
      <c r="I406" s="21"/>
      <c r="J406" s="21"/>
      <c r="K406" s="22">
        <v>0</v>
      </c>
      <c r="L406" s="22">
        <v>0</v>
      </c>
      <c r="M406" s="22">
        <v>0</v>
      </c>
      <c r="N406" s="22">
        <v>0</v>
      </c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173" t="s">
        <v>17</v>
      </c>
    </row>
    <row r="407" spans="1:33" s="18" customFormat="1" x14ac:dyDescent="0.25">
      <c r="A407" s="215"/>
      <c r="B407" s="181"/>
      <c r="C407" s="181"/>
      <c r="D407" s="174"/>
      <c r="E407" s="181"/>
      <c r="F407" s="21">
        <v>2017</v>
      </c>
      <c r="G407" s="22">
        <v>0</v>
      </c>
      <c r="H407" s="22">
        <v>0</v>
      </c>
      <c r="I407" s="21"/>
      <c r="J407" s="21"/>
      <c r="K407" s="22">
        <v>0</v>
      </c>
      <c r="L407" s="22">
        <v>0</v>
      </c>
      <c r="M407" s="22">
        <v>0</v>
      </c>
      <c r="N407" s="21">
        <v>0</v>
      </c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174"/>
    </row>
    <row r="408" spans="1:33" s="18" customFormat="1" x14ac:dyDescent="0.25">
      <c r="A408" s="215"/>
      <c r="B408" s="181"/>
      <c r="C408" s="181"/>
      <c r="D408" s="174"/>
      <c r="E408" s="181"/>
      <c r="F408" s="21">
        <v>2018</v>
      </c>
      <c r="G408" s="22">
        <v>0</v>
      </c>
      <c r="H408" s="22">
        <v>0</v>
      </c>
      <c r="I408" s="21"/>
      <c r="J408" s="21"/>
      <c r="K408" s="22">
        <v>0</v>
      </c>
      <c r="L408" s="22">
        <v>0</v>
      </c>
      <c r="M408" s="22">
        <v>0</v>
      </c>
      <c r="N408" s="22">
        <v>0</v>
      </c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174"/>
    </row>
    <row r="409" spans="1:33" s="18" customFormat="1" x14ac:dyDescent="0.25">
      <c r="A409" s="215"/>
      <c r="B409" s="181"/>
      <c r="C409" s="181"/>
      <c r="D409" s="174"/>
      <c r="E409" s="181"/>
      <c r="F409" s="21">
        <v>2019</v>
      </c>
      <c r="G409" s="22">
        <v>0</v>
      </c>
      <c r="H409" s="22">
        <v>0</v>
      </c>
      <c r="I409" s="21"/>
      <c r="J409" s="21"/>
      <c r="K409" s="22">
        <v>0</v>
      </c>
      <c r="L409" s="22">
        <v>0</v>
      </c>
      <c r="M409" s="22">
        <v>0</v>
      </c>
      <c r="N409" s="22">
        <v>0</v>
      </c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174"/>
    </row>
    <row r="410" spans="1:33" s="18" customFormat="1" x14ac:dyDescent="0.25">
      <c r="A410" s="215"/>
      <c r="B410" s="181"/>
      <c r="C410" s="181"/>
      <c r="D410" s="174"/>
      <c r="E410" s="181"/>
      <c r="F410" s="5">
        <v>2020</v>
      </c>
      <c r="G410" s="22">
        <v>0</v>
      </c>
      <c r="H410" s="22">
        <v>0</v>
      </c>
      <c r="I410" s="21"/>
      <c r="J410" s="21"/>
      <c r="K410" s="22">
        <v>0</v>
      </c>
      <c r="L410" s="22">
        <v>0</v>
      </c>
      <c r="M410" s="22">
        <v>0</v>
      </c>
      <c r="N410" s="22">
        <v>0</v>
      </c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174"/>
    </row>
    <row r="411" spans="1:33" s="18" customFormat="1" ht="23.25" customHeight="1" x14ac:dyDescent="0.25">
      <c r="A411" s="216"/>
      <c r="B411" s="182"/>
      <c r="C411" s="182"/>
      <c r="D411" s="175"/>
      <c r="E411" s="182"/>
      <c r="F411" s="23" t="s">
        <v>18</v>
      </c>
      <c r="G411" s="29">
        <f>G406+G407+G408+G409+G410</f>
        <v>0</v>
      </c>
      <c r="H411" s="29">
        <v>0</v>
      </c>
      <c r="I411" s="23"/>
      <c r="J411" s="23"/>
      <c r="K411" s="29">
        <f>K406+K407+K408+K409+K410</f>
        <v>0</v>
      </c>
      <c r="L411" s="29">
        <v>0</v>
      </c>
      <c r="M411" s="29">
        <f>M406+M407+M408+M409+M410</f>
        <v>0</v>
      </c>
      <c r="N411" s="29">
        <v>0</v>
      </c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175"/>
    </row>
    <row r="412" spans="1:33" s="18" customFormat="1" x14ac:dyDescent="0.25">
      <c r="A412" s="214">
        <v>29</v>
      </c>
      <c r="B412" s="180" t="s">
        <v>164</v>
      </c>
      <c r="C412" s="277" t="s">
        <v>181</v>
      </c>
      <c r="D412" s="173" t="s">
        <v>182</v>
      </c>
      <c r="E412" s="180" t="s">
        <v>145</v>
      </c>
      <c r="F412" s="21">
        <v>2017</v>
      </c>
      <c r="G412" s="21">
        <v>123.8</v>
      </c>
      <c r="H412" s="21">
        <v>123.8</v>
      </c>
      <c r="I412" s="23"/>
      <c r="J412" s="23"/>
      <c r="K412" s="23"/>
      <c r="L412" s="21"/>
      <c r="M412" s="21">
        <v>123.8</v>
      </c>
      <c r="N412" s="21">
        <v>123.8</v>
      </c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176" t="s">
        <v>17</v>
      </c>
    </row>
    <row r="413" spans="1:33" s="18" customFormat="1" x14ac:dyDescent="0.25">
      <c r="A413" s="215"/>
      <c r="B413" s="181"/>
      <c r="C413" s="278"/>
      <c r="D413" s="174"/>
      <c r="E413" s="181"/>
      <c r="F413" s="21">
        <v>2018</v>
      </c>
      <c r="G413" s="21">
        <v>123.8</v>
      </c>
      <c r="H413" s="21">
        <v>123.8</v>
      </c>
      <c r="I413" s="23"/>
      <c r="J413" s="23"/>
      <c r="K413" s="23"/>
      <c r="L413" s="21"/>
      <c r="M413" s="21">
        <v>123.8</v>
      </c>
      <c r="N413" s="21">
        <v>123.8</v>
      </c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177"/>
    </row>
    <row r="414" spans="1:33" s="18" customFormat="1" x14ac:dyDescent="0.25">
      <c r="A414" s="215"/>
      <c r="B414" s="181"/>
      <c r="C414" s="278"/>
      <c r="D414" s="174"/>
      <c r="E414" s="181"/>
      <c r="F414" s="21">
        <v>2019</v>
      </c>
      <c r="G414" s="22">
        <v>135.4</v>
      </c>
      <c r="H414" s="21">
        <v>135.4</v>
      </c>
      <c r="I414" s="23"/>
      <c r="J414" s="23"/>
      <c r="K414" s="23"/>
      <c r="L414" s="21"/>
      <c r="M414" s="22">
        <v>135.4</v>
      </c>
      <c r="N414" s="21">
        <v>135.4</v>
      </c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177"/>
    </row>
    <row r="415" spans="1:33" s="18" customFormat="1" x14ac:dyDescent="0.25">
      <c r="A415" s="215"/>
      <c r="B415" s="181"/>
      <c r="C415" s="278"/>
      <c r="D415" s="174"/>
      <c r="E415" s="181"/>
      <c r="F415" s="21">
        <v>2020</v>
      </c>
      <c r="G415" s="22">
        <v>125</v>
      </c>
      <c r="H415" s="22">
        <v>125</v>
      </c>
      <c r="I415" s="23"/>
      <c r="J415" s="23"/>
      <c r="K415" s="23"/>
      <c r="L415" s="21"/>
      <c r="M415" s="22">
        <v>125</v>
      </c>
      <c r="N415" s="22">
        <v>125</v>
      </c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177"/>
    </row>
    <row r="416" spans="1:33" s="18" customFormat="1" x14ac:dyDescent="0.25">
      <c r="A416" s="215"/>
      <c r="B416" s="181"/>
      <c r="C416" s="278"/>
      <c r="D416" s="174"/>
      <c r="E416" s="181"/>
      <c r="F416" s="21">
        <v>2021</v>
      </c>
      <c r="G416" s="22">
        <v>125</v>
      </c>
      <c r="H416" s="22">
        <v>125</v>
      </c>
      <c r="I416" s="23"/>
      <c r="J416" s="23"/>
      <c r="K416" s="23"/>
      <c r="L416" s="21"/>
      <c r="M416" s="22">
        <v>125</v>
      </c>
      <c r="N416" s="22">
        <v>125</v>
      </c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177"/>
    </row>
    <row r="417" spans="1:33" s="18" customFormat="1" x14ac:dyDescent="0.25">
      <c r="A417" s="215"/>
      <c r="B417" s="181"/>
      <c r="C417" s="278"/>
      <c r="D417" s="174"/>
      <c r="E417" s="181"/>
      <c r="F417" s="21">
        <v>2022</v>
      </c>
      <c r="G417" s="22">
        <v>125</v>
      </c>
      <c r="H417" s="23"/>
      <c r="I417" s="23"/>
      <c r="J417" s="23"/>
      <c r="K417" s="23"/>
      <c r="L417" s="21"/>
      <c r="M417" s="22">
        <v>125</v>
      </c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177"/>
    </row>
    <row r="418" spans="1:33" s="18" customFormat="1" ht="82.5" customHeight="1" x14ac:dyDescent="0.25">
      <c r="A418" s="216"/>
      <c r="B418" s="182"/>
      <c r="C418" s="279"/>
      <c r="D418" s="175"/>
      <c r="E418" s="182"/>
      <c r="F418" s="23" t="s">
        <v>18</v>
      </c>
      <c r="G418" s="29">
        <f>SUM(G412:G417)</f>
        <v>758</v>
      </c>
      <c r="H418" s="29">
        <f>SUM(H412:H417)</f>
        <v>633</v>
      </c>
      <c r="I418" s="23"/>
      <c r="J418" s="23"/>
      <c r="K418" s="23"/>
      <c r="L418" s="21"/>
      <c r="M418" s="29">
        <f>SUM(M412:M417)</f>
        <v>758</v>
      </c>
      <c r="N418" s="29">
        <f>SUM(N412:N417)</f>
        <v>633</v>
      </c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178"/>
    </row>
    <row r="419" spans="1:33" s="18" customFormat="1" x14ac:dyDescent="0.25">
      <c r="A419" s="214">
        <v>30</v>
      </c>
      <c r="B419" s="195" t="s">
        <v>146</v>
      </c>
      <c r="C419" s="277" t="s">
        <v>183</v>
      </c>
      <c r="D419" s="173" t="s">
        <v>182</v>
      </c>
      <c r="E419" s="180" t="s">
        <v>59</v>
      </c>
      <c r="F419" s="21">
        <v>2017</v>
      </c>
      <c r="G419" s="21">
        <v>199.4</v>
      </c>
      <c r="H419" s="21">
        <v>199.4</v>
      </c>
      <c r="I419" s="23"/>
      <c r="J419" s="23"/>
      <c r="K419" s="23"/>
      <c r="L419" s="21"/>
      <c r="M419" s="21">
        <v>199.4</v>
      </c>
      <c r="N419" s="21">
        <v>199.4</v>
      </c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176" t="s">
        <v>17</v>
      </c>
    </row>
    <row r="420" spans="1:33" s="18" customFormat="1" x14ac:dyDescent="0.25">
      <c r="A420" s="215"/>
      <c r="B420" s="196"/>
      <c r="C420" s="278"/>
      <c r="D420" s="174"/>
      <c r="E420" s="181"/>
      <c r="F420" s="21">
        <v>2018</v>
      </c>
      <c r="G420" s="21">
        <v>177.4</v>
      </c>
      <c r="H420" s="21">
        <v>177.4</v>
      </c>
      <c r="I420" s="23"/>
      <c r="J420" s="23"/>
      <c r="K420" s="23"/>
      <c r="L420" s="21"/>
      <c r="M420" s="21">
        <v>177.4</v>
      </c>
      <c r="N420" s="21">
        <v>177.4</v>
      </c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177"/>
    </row>
    <row r="421" spans="1:33" s="18" customFormat="1" x14ac:dyDescent="0.25">
      <c r="A421" s="215"/>
      <c r="B421" s="196"/>
      <c r="C421" s="278"/>
      <c r="D421" s="174"/>
      <c r="E421" s="181"/>
      <c r="F421" s="21">
        <v>2019</v>
      </c>
      <c r="G421" s="22">
        <v>178</v>
      </c>
      <c r="H421" s="22">
        <v>178</v>
      </c>
      <c r="I421" s="23"/>
      <c r="J421" s="23"/>
      <c r="K421" s="23"/>
      <c r="L421" s="21"/>
      <c r="M421" s="22">
        <v>178</v>
      </c>
      <c r="N421" s="22">
        <v>178</v>
      </c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177"/>
    </row>
    <row r="422" spans="1:33" s="18" customFormat="1" x14ac:dyDescent="0.25">
      <c r="A422" s="215"/>
      <c r="B422" s="196"/>
      <c r="C422" s="278"/>
      <c r="D422" s="174"/>
      <c r="E422" s="181"/>
      <c r="F422" s="21">
        <v>2020</v>
      </c>
      <c r="G422" s="22">
        <v>198</v>
      </c>
      <c r="H422" s="22">
        <v>198</v>
      </c>
      <c r="I422" s="23"/>
      <c r="J422" s="23"/>
      <c r="K422" s="23"/>
      <c r="L422" s="21"/>
      <c r="M422" s="22">
        <v>198</v>
      </c>
      <c r="N422" s="22">
        <v>198</v>
      </c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177"/>
    </row>
    <row r="423" spans="1:33" s="18" customFormat="1" x14ac:dyDescent="0.25">
      <c r="A423" s="215"/>
      <c r="B423" s="196"/>
      <c r="C423" s="278"/>
      <c r="D423" s="174"/>
      <c r="E423" s="181"/>
      <c r="F423" s="21">
        <v>2021</v>
      </c>
      <c r="G423" s="22">
        <v>198</v>
      </c>
      <c r="H423" s="22">
        <v>198</v>
      </c>
      <c r="I423" s="23"/>
      <c r="J423" s="23"/>
      <c r="K423" s="23"/>
      <c r="L423" s="21"/>
      <c r="M423" s="22">
        <v>198</v>
      </c>
      <c r="N423" s="22">
        <v>198</v>
      </c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177"/>
    </row>
    <row r="424" spans="1:33" s="18" customFormat="1" x14ac:dyDescent="0.25">
      <c r="A424" s="215"/>
      <c r="B424" s="196"/>
      <c r="C424" s="278"/>
      <c r="D424" s="174"/>
      <c r="E424" s="181"/>
      <c r="F424" s="21">
        <v>2022</v>
      </c>
      <c r="G424" s="22">
        <v>198</v>
      </c>
      <c r="H424" s="23"/>
      <c r="I424" s="23"/>
      <c r="J424" s="23"/>
      <c r="K424" s="23"/>
      <c r="L424" s="21"/>
      <c r="M424" s="22">
        <v>198</v>
      </c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177"/>
    </row>
    <row r="425" spans="1:33" s="18" customFormat="1" ht="79.5" customHeight="1" x14ac:dyDescent="0.25">
      <c r="A425" s="216"/>
      <c r="B425" s="197"/>
      <c r="C425" s="279"/>
      <c r="D425" s="175"/>
      <c r="E425" s="182"/>
      <c r="F425" s="23" t="s">
        <v>18</v>
      </c>
      <c r="G425" s="23">
        <f>SUM(G419:G424)</f>
        <v>1148.8</v>
      </c>
      <c r="H425" s="23">
        <f>SUM(H419:H424)</f>
        <v>950.8</v>
      </c>
      <c r="I425" s="23"/>
      <c r="J425" s="23"/>
      <c r="K425" s="23"/>
      <c r="L425" s="21"/>
      <c r="M425" s="23">
        <f>SUM(M419:M424)</f>
        <v>1148.8</v>
      </c>
      <c r="N425" s="23">
        <f>SUM(N419:N424)</f>
        <v>950.8</v>
      </c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178"/>
    </row>
    <row r="426" spans="1:33" s="18" customFormat="1" ht="15" customHeight="1" x14ac:dyDescent="0.25">
      <c r="A426" s="214">
        <v>31</v>
      </c>
      <c r="B426" s="180" t="s">
        <v>147</v>
      </c>
      <c r="C426" s="180" t="s">
        <v>260</v>
      </c>
      <c r="D426" s="173" t="s">
        <v>62</v>
      </c>
      <c r="E426" s="180" t="s">
        <v>63</v>
      </c>
      <c r="F426" s="21">
        <v>2018</v>
      </c>
      <c r="G426" s="22">
        <v>35.299999999999997</v>
      </c>
      <c r="H426" s="21">
        <v>35.299999999999997</v>
      </c>
      <c r="I426" s="23"/>
      <c r="J426" s="23"/>
      <c r="K426" s="23"/>
      <c r="L426" s="21"/>
      <c r="M426" s="22">
        <v>35.299999999999997</v>
      </c>
      <c r="N426" s="21">
        <v>35.299999999999997</v>
      </c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176" t="s">
        <v>17</v>
      </c>
    </row>
    <row r="427" spans="1:33" s="18" customFormat="1" ht="13.5" customHeight="1" x14ac:dyDescent="0.25">
      <c r="A427" s="215"/>
      <c r="B427" s="181"/>
      <c r="C427" s="181"/>
      <c r="D427" s="174"/>
      <c r="E427" s="181"/>
      <c r="F427" s="21">
        <v>2019</v>
      </c>
      <c r="G427" s="22">
        <v>6</v>
      </c>
      <c r="H427" s="22">
        <v>6</v>
      </c>
      <c r="I427" s="23"/>
      <c r="J427" s="23"/>
      <c r="K427" s="23"/>
      <c r="L427" s="21"/>
      <c r="M427" s="22">
        <v>6</v>
      </c>
      <c r="N427" s="22">
        <v>6</v>
      </c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177"/>
    </row>
    <row r="428" spans="1:33" s="18" customFormat="1" ht="12.75" customHeight="1" x14ac:dyDescent="0.25">
      <c r="A428" s="215"/>
      <c r="B428" s="181"/>
      <c r="C428" s="181"/>
      <c r="D428" s="174"/>
      <c r="E428" s="181"/>
      <c r="F428" s="5">
        <v>2020</v>
      </c>
      <c r="G428" s="22">
        <v>23</v>
      </c>
      <c r="H428" s="22">
        <v>23</v>
      </c>
      <c r="I428" s="23"/>
      <c r="J428" s="23"/>
      <c r="K428" s="23"/>
      <c r="L428" s="21"/>
      <c r="M428" s="22">
        <v>23</v>
      </c>
      <c r="N428" s="22">
        <v>23</v>
      </c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177"/>
    </row>
    <row r="429" spans="1:33" s="18" customFormat="1" ht="15" customHeight="1" x14ac:dyDescent="0.25">
      <c r="A429" s="215"/>
      <c r="B429" s="181"/>
      <c r="C429" s="181"/>
      <c r="D429" s="174"/>
      <c r="E429" s="181"/>
      <c r="F429" s="5">
        <v>2021</v>
      </c>
      <c r="G429" s="22">
        <v>23</v>
      </c>
      <c r="H429" s="22">
        <v>23</v>
      </c>
      <c r="I429" s="23"/>
      <c r="J429" s="23"/>
      <c r="K429" s="23"/>
      <c r="L429" s="21"/>
      <c r="M429" s="22">
        <v>23</v>
      </c>
      <c r="N429" s="22">
        <v>23</v>
      </c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177"/>
    </row>
    <row r="430" spans="1:33" s="18" customFormat="1" ht="16.5" customHeight="1" x14ac:dyDescent="0.25">
      <c r="A430" s="215"/>
      <c r="B430" s="181"/>
      <c r="C430" s="181"/>
      <c r="D430" s="174"/>
      <c r="E430" s="181"/>
      <c r="F430" s="21">
        <v>2022</v>
      </c>
      <c r="G430" s="22">
        <v>14.9</v>
      </c>
      <c r="H430" s="29"/>
      <c r="I430" s="23"/>
      <c r="J430" s="23"/>
      <c r="K430" s="23"/>
      <c r="L430" s="21"/>
      <c r="M430" s="22">
        <v>14.9</v>
      </c>
      <c r="N430" s="22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177"/>
    </row>
    <row r="431" spans="1:33" s="18" customFormat="1" ht="53.25" customHeight="1" x14ac:dyDescent="0.25">
      <c r="A431" s="216"/>
      <c r="B431" s="182"/>
      <c r="C431" s="182"/>
      <c r="D431" s="175"/>
      <c r="E431" s="182"/>
      <c r="F431" s="23" t="s">
        <v>18</v>
      </c>
      <c r="G431" s="29">
        <f>SUM(G426:G430)</f>
        <v>102.2</v>
      </c>
      <c r="H431" s="29">
        <f>SUM(H426:H430)</f>
        <v>87.3</v>
      </c>
      <c r="I431" s="23"/>
      <c r="J431" s="23"/>
      <c r="K431" s="23"/>
      <c r="L431" s="21"/>
      <c r="M431" s="29">
        <f>SUM(M426:M430)</f>
        <v>102.2</v>
      </c>
      <c r="N431" s="29">
        <f>SUM(N426:N430)</f>
        <v>87.3</v>
      </c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178"/>
    </row>
    <row r="432" spans="1:33" s="18" customFormat="1" ht="15.75" customHeight="1" x14ac:dyDescent="0.25">
      <c r="A432" s="214">
        <v>32</v>
      </c>
      <c r="B432" s="180" t="s">
        <v>148</v>
      </c>
      <c r="C432" s="180" t="s">
        <v>194</v>
      </c>
      <c r="D432" s="173" t="s">
        <v>62</v>
      </c>
      <c r="E432" s="180" t="s">
        <v>64</v>
      </c>
      <c r="F432" s="21">
        <v>2018</v>
      </c>
      <c r="G432" s="54">
        <v>38.9</v>
      </c>
      <c r="H432" s="21">
        <v>38.9</v>
      </c>
      <c r="I432" s="23"/>
      <c r="J432" s="23"/>
      <c r="K432" s="23"/>
      <c r="L432" s="21"/>
      <c r="M432" s="54">
        <v>38.9</v>
      </c>
      <c r="N432" s="21">
        <v>38.9</v>
      </c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176" t="s">
        <v>17</v>
      </c>
    </row>
    <row r="433" spans="1:155" s="18" customFormat="1" ht="16.5" customHeight="1" x14ac:dyDescent="0.25">
      <c r="A433" s="215"/>
      <c r="B433" s="181"/>
      <c r="C433" s="181"/>
      <c r="D433" s="174"/>
      <c r="E433" s="181"/>
      <c r="F433" s="21">
        <v>2019</v>
      </c>
      <c r="G433" s="54">
        <v>50</v>
      </c>
      <c r="H433" s="22">
        <v>50</v>
      </c>
      <c r="I433" s="23"/>
      <c r="J433" s="23"/>
      <c r="K433" s="23"/>
      <c r="L433" s="21"/>
      <c r="M433" s="54">
        <v>50</v>
      </c>
      <c r="N433" s="22">
        <v>50</v>
      </c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177"/>
    </row>
    <row r="434" spans="1:155" s="56" customFormat="1" ht="16.5" customHeight="1" x14ac:dyDescent="0.3">
      <c r="A434" s="215"/>
      <c r="B434" s="181"/>
      <c r="C434" s="181"/>
      <c r="D434" s="174"/>
      <c r="E434" s="181"/>
      <c r="F434" s="48">
        <v>2020</v>
      </c>
      <c r="G434" s="54">
        <v>100</v>
      </c>
      <c r="H434" s="54">
        <v>100</v>
      </c>
      <c r="I434" s="55"/>
      <c r="J434" s="55"/>
      <c r="K434" s="55"/>
      <c r="L434" s="55"/>
      <c r="M434" s="54">
        <v>100</v>
      </c>
      <c r="N434" s="54">
        <v>100</v>
      </c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177"/>
    </row>
    <row r="435" spans="1:155" s="56" customFormat="1" ht="16.5" customHeight="1" x14ac:dyDescent="0.3">
      <c r="A435" s="215"/>
      <c r="B435" s="181"/>
      <c r="C435" s="181"/>
      <c r="D435" s="174"/>
      <c r="E435" s="181"/>
      <c r="F435" s="48">
        <v>2021</v>
      </c>
      <c r="G435" s="54">
        <v>100</v>
      </c>
      <c r="H435" s="54">
        <v>100</v>
      </c>
      <c r="I435" s="55"/>
      <c r="J435" s="55"/>
      <c r="K435" s="55"/>
      <c r="L435" s="55"/>
      <c r="M435" s="54">
        <v>100</v>
      </c>
      <c r="N435" s="54">
        <v>100</v>
      </c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177"/>
    </row>
    <row r="436" spans="1:155" s="56" customFormat="1" ht="15.75" customHeight="1" x14ac:dyDescent="0.3">
      <c r="A436" s="215"/>
      <c r="B436" s="181"/>
      <c r="C436" s="181"/>
      <c r="D436" s="174"/>
      <c r="E436" s="181"/>
      <c r="F436" s="48">
        <v>2022</v>
      </c>
      <c r="G436" s="54">
        <v>100</v>
      </c>
      <c r="H436" s="55"/>
      <c r="I436" s="55"/>
      <c r="J436" s="55"/>
      <c r="K436" s="55"/>
      <c r="L436" s="55"/>
      <c r="M436" s="54">
        <v>100</v>
      </c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177"/>
    </row>
    <row r="437" spans="1:155" s="56" customFormat="1" ht="25.5" customHeight="1" x14ac:dyDescent="0.3">
      <c r="A437" s="216"/>
      <c r="B437" s="182"/>
      <c r="C437" s="182"/>
      <c r="D437" s="175"/>
      <c r="E437" s="182"/>
      <c r="F437" s="57" t="s">
        <v>18</v>
      </c>
      <c r="G437" s="59">
        <f>SUM(G432:G436)</f>
        <v>388.9</v>
      </c>
      <c r="H437" s="59">
        <f>SUM(H432:H436)</f>
        <v>288.89999999999998</v>
      </c>
      <c r="I437" s="55"/>
      <c r="J437" s="55"/>
      <c r="K437" s="55"/>
      <c r="L437" s="55"/>
      <c r="M437" s="59">
        <f>SUM(M432:M436)</f>
        <v>388.9</v>
      </c>
      <c r="N437" s="59">
        <f>SUM(N432:N436)</f>
        <v>288.89999999999998</v>
      </c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178"/>
    </row>
    <row r="438" spans="1:155" s="56" customFormat="1" ht="20.25" x14ac:dyDescent="0.3">
      <c r="A438" s="214">
        <v>33</v>
      </c>
      <c r="B438" s="180" t="s">
        <v>150</v>
      </c>
      <c r="C438" s="180" t="s">
        <v>81</v>
      </c>
      <c r="D438" s="173" t="s">
        <v>37</v>
      </c>
      <c r="E438" s="180" t="s">
        <v>21</v>
      </c>
      <c r="F438" s="48">
        <v>2018</v>
      </c>
      <c r="G438" s="54">
        <v>480</v>
      </c>
      <c r="H438" s="54">
        <v>480</v>
      </c>
      <c r="I438" s="55"/>
      <c r="J438" s="55"/>
      <c r="K438" s="54">
        <v>380</v>
      </c>
      <c r="L438" s="54">
        <v>380</v>
      </c>
      <c r="M438" s="54">
        <v>100</v>
      </c>
      <c r="N438" s="54">
        <v>100</v>
      </c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176" t="s">
        <v>17</v>
      </c>
    </row>
    <row r="439" spans="1:155" s="56" customFormat="1" ht="20.25" x14ac:dyDescent="0.3">
      <c r="A439" s="215"/>
      <c r="B439" s="181"/>
      <c r="C439" s="181"/>
      <c r="D439" s="174"/>
      <c r="E439" s="181"/>
      <c r="F439" s="48">
        <v>2019</v>
      </c>
      <c r="G439" s="54">
        <v>0</v>
      </c>
      <c r="H439" s="54">
        <v>0</v>
      </c>
      <c r="I439" s="55"/>
      <c r="J439" s="55"/>
      <c r="K439" s="54">
        <v>0</v>
      </c>
      <c r="L439" s="54">
        <v>0</v>
      </c>
      <c r="M439" s="54">
        <v>0</v>
      </c>
      <c r="N439" s="54">
        <v>0</v>
      </c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177"/>
    </row>
    <row r="440" spans="1:155" s="56" customFormat="1" ht="20.25" x14ac:dyDescent="0.3">
      <c r="A440" s="215"/>
      <c r="B440" s="181"/>
      <c r="C440" s="181"/>
      <c r="D440" s="174"/>
      <c r="E440" s="181"/>
      <c r="F440" s="154">
        <v>2020</v>
      </c>
      <c r="G440" s="54">
        <v>0</v>
      </c>
      <c r="H440" s="54">
        <v>0</v>
      </c>
      <c r="I440" s="55"/>
      <c r="J440" s="55"/>
      <c r="K440" s="54">
        <v>0</v>
      </c>
      <c r="L440" s="54">
        <v>0</v>
      </c>
      <c r="M440" s="54">
        <v>0</v>
      </c>
      <c r="N440" s="54">
        <v>0</v>
      </c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177"/>
    </row>
    <row r="441" spans="1:155" s="56" customFormat="1" ht="22.5" customHeight="1" x14ac:dyDescent="0.3">
      <c r="A441" s="216"/>
      <c r="B441" s="182"/>
      <c r="C441" s="182"/>
      <c r="D441" s="175"/>
      <c r="E441" s="182"/>
      <c r="F441" s="57" t="s">
        <v>18</v>
      </c>
      <c r="G441" s="59">
        <f>G438+G439+G440</f>
        <v>480</v>
      </c>
      <c r="H441" s="59">
        <v>480</v>
      </c>
      <c r="I441" s="55"/>
      <c r="J441" s="55"/>
      <c r="K441" s="59">
        <f>K438+K439+K440</f>
        <v>380</v>
      </c>
      <c r="L441" s="54">
        <v>380</v>
      </c>
      <c r="M441" s="59">
        <f>M438+M439+M440</f>
        <v>100</v>
      </c>
      <c r="N441" s="59">
        <v>100</v>
      </c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178"/>
    </row>
    <row r="442" spans="1:155" s="56" customFormat="1" ht="17.25" customHeight="1" x14ac:dyDescent="0.3">
      <c r="A442" s="214">
        <v>34</v>
      </c>
      <c r="B442" s="180" t="s">
        <v>151</v>
      </c>
      <c r="C442" s="180" t="s">
        <v>107</v>
      </c>
      <c r="D442" s="173" t="s">
        <v>92</v>
      </c>
      <c r="E442" s="180" t="s">
        <v>21</v>
      </c>
      <c r="F442" s="21">
        <v>2019</v>
      </c>
      <c r="G442" s="54">
        <v>0</v>
      </c>
      <c r="H442" s="54">
        <v>0</v>
      </c>
      <c r="I442" s="55"/>
      <c r="J442" s="55"/>
      <c r="K442" s="59"/>
      <c r="L442" s="55"/>
      <c r="M442" s="59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176" t="s">
        <v>17</v>
      </c>
    </row>
    <row r="443" spans="1:155" s="56" customFormat="1" ht="18" customHeight="1" x14ac:dyDescent="0.3">
      <c r="A443" s="215"/>
      <c r="B443" s="181"/>
      <c r="C443" s="181"/>
      <c r="D443" s="174"/>
      <c r="E443" s="181"/>
      <c r="F443" s="21">
        <v>2020</v>
      </c>
      <c r="G443" s="54">
        <v>0</v>
      </c>
      <c r="H443" s="54">
        <v>0</v>
      </c>
      <c r="I443" s="55"/>
      <c r="J443" s="55"/>
      <c r="K443" s="59"/>
      <c r="L443" s="55"/>
      <c r="M443" s="59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177"/>
    </row>
    <row r="444" spans="1:155" s="56" customFormat="1" ht="18" customHeight="1" x14ac:dyDescent="0.3">
      <c r="A444" s="215"/>
      <c r="B444" s="181"/>
      <c r="C444" s="181"/>
      <c r="D444" s="174"/>
      <c r="E444" s="181"/>
      <c r="F444" s="21">
        <v>2021</v>
      </c>
      <c r="G444" s="54">
        <v>0</v>
      </c>
      <c r="H444" s="54">
        <v>0</v>
      </c>
      <c r="I444" s="55"/>
      <c r="J444" s="55"/>
      <c r="K444" s="59"/>
      <c r="L444" s="55"/>
      <c r="M444" s="59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177"/>
    </row>
    <row r="445" spans="1:155" s="56" customFormat="1" ht="18.75" customHeight="1" x14ac:dyDescent="0.3">
      <c r="A445" s="215"/>
      <c r="B445" s="181"/>
      <c r="C445" s="181"/>
      <c r="D445" s="174"/>
      <c r="E445" s="181"/>
      <c r="F445" s="21">
        <v>2022</v>
      </c>
      <c r="G445" s="54">
        <v>0</v>
      </c>
      <c r="H445" s="55"/>
      <c r="I445" s="55"/>
      <c r="J445" s="55"/>
      <c r="K445" s="59"/>
      <c r="L445" s="55"/>
      <c r="M445" s="59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177"/>
    </row>
    <row r="446" spans="1:155" s="56" customFormat="1" ht="17.25" customHeight="1" x14ac:dyDescent="0.3">
      <c r="A446" s="215"/>
      <c r="B446" s="181"/>
      <c r="C446" s="181"/>
      <c r="D446" s="174"/>
      <c r="E446" s="181"/>
      <c r="F446" s="21">
        <v>2023</v>
      </c>
      <c r="G446" s="54">
        <v>0</v>
      </c>
      <c r="H446" s="55"/>
      <c r="I446" s="55"/>
      <c r="J446" s="55"/>
      <c r="K446" s="59"/>
      <c r="L446" s="55"/>
      <c r="M446" s="59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177"/>
    </row>
    <row r="447" spans="1:155" s="56" customFormat="1" ht="18.75" customHeight="1" x14ac:dyDescent="0.3">
      <c r="A447" s="215"/>
      <c r="B447" s="181"/>
      <c r="C447" s="181"/>
      <c r="D447" s="174"/>
      <c r="E447" s="181"/>
      <c r="F447" s="48">
        <v>2024</v>
      </c>
      <c r="G447" s="54">
        <v>0</v>
      </c>
      <c r="H447" s="55"/>
      <c r="I447" s="55"/>
      <c r="J447" s="55"/>
      <c r="K447" s="59"/>
      <c r="L447" s="55"/>
      <c r="M447" s="59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177"/>
    </row>
    <row r="448" spans="1:155" s="76" customFormat="1" ht="19.5" customHeight="1" x14ac:dyDescent="0.25">
      <c r="A448" s="216"/>
      <c r="B448" s="182"/>
      <c r="C448" s="182"/>
      <c r="D448" s="175"/>
      <c r="E448" s="182"/>
      <c r="F448" s="57" t="s">
        <v>18</v>
      </c>
      <c r="G448" s="62">
        <v>0</v>
      </c>
      <c r="H448" s="62">
        <v>0</v>
      </c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  <c r="AC448" s="77"/>
      <c r="AD448" s="77"/>
      <c r="AE448" s="77"/>
      <c r="AF448" s="77"/>
      <c r="AG448" s="178"/>
      <c r="AH448" s="75"/>
      <c r="AI448" s="75"/>
      <c r="AJ448" s="75"/>
      <c r="AK448" s="75"/>
      <c r="AL448" s="75"/>
      <c r="AM448" s="75"/>
      <c r="AN448" s="75"/>
      <c r="AO448" s="75"/>
      <c r="AP448" s="75"/>
      <c r="AQ448" s="75"/>
      <c r="AR448" s="75"/>
      <c r="AS448" s="75"/>
      <c r="AT448" s="75"/>
      <c r="AU448" s="75"/>
      <c r="AV448" s="75"/>
      <c r="AW448" s="75"/>
      <c r="AX448" s="75"/>
      <c r="AY448" s="75"/>
      <c r="AZ448" s="75"/>
      <c r="BA448" s="75"/>
      <c r="BB448" s="75"/>
      <c r="BC448" s="75"/>
      <c r="BD448" s="75"/>
      <c r="BE448" s="75"/>
      <c r="BF448" s="75"/>
      <c r="BG448" s="75"/>
      <c r="BH448" s="75"/>
      <c r="BI448" s="75"/>
      <c r="BJ448" s="75"/>
      <c r="BK448" s="75"/>
      <c r="BL448" s="75"/>
      <c r="BM448" s="75"/>
      <c r="BN448" s="75"/>
      <c r="BO448" s="75"/>
      <c r="BP448" s="75"/>
      <c r="BQ448" s="75"/>
      <c r="BR448" s="75"/>
      <c r="BS448" s="75"/>
      <c r="BT448" s="75"/>
      <c r="BU448" s="75"/>
      <c r="BV448" s="75"/>
      <c r="BW448" s="75"/>
      <c r="BX448" s="75"/>
      <c r="BY448" s="75"/>
      <c r="BZ448" s="75"/>
      <c r="CA448" s="75"/>
      <c r="CB448" s="75"/>
      <c r="CC448" s="75"/>
      <c r="CD448" s="75"/>
      <c r="CE448" s="75"/>
      <c r="CF448" s="75"/>
      <c r="CG448" s="75"/>
      <c r="CH448" s="75"/>
      <c r="CI448" s="75"/>
      <c r="CJ448" s="75"/>
      <c r="CK448" s="75"/>
      <c r="CL448" s="75"/>
      <c r="CM448" s="75"/>
      <c r="CN448" s="75"/>
      <c r="CO448" s="75"/>
      <c r="CP448" s="75"/>
      <c r="CQ448" s="75"/>
      <c r="CR448" s="75"/>
      <c r="CS448" s="75"/>
      <c r="CT448" s="75"/>
      <c r="CU448" s="75"/>
      <c r="CV448" s="75"/>
      <c r="CW448" s="75"/>
      <c r="CX448" s="75"/>
      <c r="CY448" s="75"/>
      <c r="CZ448" s="75"/>
      <c r="DA448" s="75"/>
      <c r="DB448" s="75"/>
      <c r="DC448" s="75"/>
      <c r="DD448" s="75"/>
      <c r="DE448" s="75"/>
      <c r="DF448" s="75"/>
      <c r="DG448" s="75"/>
      <c r="DH448" s="75"/>
      <c r="DI448" s="75"/>
      <c r="DJ448" s="75"/>
      <c r="DK448" s="75"/>
      <c r="DL448" s="75"/>
      <c r="DM448" s="75"/>
      <c r="DN448" s="75"/>
      <c r="DO448" s="75"/>
      <c r="DP448" s="75"/>
      <c r="DQ448" s="75"/>
      <c r="DR448" s="75"/>
      <c r="DS448" s="75"/>
      <c r="DT448" s="75"/>
      <c r="DU448" s="75"/>
      <c r="DV448" s="75"/>
      <c r="DW448" s="75"/>
      <c r="DX448" s="75"/>
      <c r="DY448" s="75"/>
      <c r="DZ448" s="75"/>
      <c r="EA448" s="75"/>
      <c r="EB448" s="75"/>
      <c r="EC448" s="75"/>
      <c r="ED448" s="75"/>
      <c r="EE448" s="75"/>
      <c r="EF448" s="75"/>
      <c r="EG448" s="75"/>
      <c r="EH448" s="75"/>
      <c r="EI448" s="75"/>
      <c r="EJ448" s="75"/>
      <c r="EK448" s="75"/>
      <c r="EL448" s="75"/>
      <c r="EM448" s="75"/>
      <c r="EN448" s="75"/>
      <c r="EO448" s="75"/>
      <c r="EP448" s="75"/>
      <c r="EQ448" s="75"/>
      <c r="ER448" s="75"/>
      <c r="ES448" s="75"/>
      <c r="ET448" s="75"/>
      <c r="EU448" s="75"/>
      <c r="EV448" s="75"/>
      <c r="EW448" s="75"/>
      <c r="EX448" s="75"/>
      <c r="EY448" s="75"/>
    </row>
    <row r="449" spans="1:155" s="56" customFormat="1" ht="17.25" customHeight="1" x14ac:dyDescent="0.3">
      <c r="A449" s="214">
        <v>35</v>
      </c>
      <c r="B449" s="180" t="s">
        <v>152</v>
      </c>
      <c r="C449" s="180" t="s">
        <v>245</v>
      </c>
      <c r="D449" s="173" t="s">
        <v>92</v>
      </c>
      <c r="E449" s="180" t="s">
        <v>63</v>
      </c>
      <c r="F449" s="21">
        <v>2019</v>
      </c>
      <c r="G449" s="54">
        <v>2836.3</v>
      </c>
      <c r="H449" s="48">
        <v>2836.3</v>
      </c>
      <c r="I449" s="55"/>
      <c r="J449" s="55"/>
      <c r="K449" s="59"/>
      <c r="L449" s="55"/>
      <c r="M449" s="54">
        <v>2836.3</v>
      </c>
      <c r="N449" s="48">
        <v>2836.3</v>
      </c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176" t="s">
        <v>17</v>
      </c>
    </row>
    <row r="450" spans="1:155" s="56" customFormat="1" ht="18" customHeight="1" x14ac:dyDescent="0.3">
      <c r="A450" s="215"/>
      <c r="B450" s="181"/>
      <c r="C450" s="181"/>
      <c r="D450" s="174"/>
      <c r="E450" s="181"/>
      <c r="F450" s="21">
        <v>2020</v>
      </c>
      <c r="G450" s="54">
        <v>2920</v>
      </c>
      <c r="H450" s="54">
        <v>2920</v>
      </c>
      <c r="I450" s="55"/>
      <c r="J450" s="55"/>
      <c r="K450" s="59"/>
      <c r="L450" s="55"/>
      <c r="M450" s="54">
        <v>2920</v>
      </c>
      <c r="N450" s="54">
        <v>2920</v>
      </c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177"/>
    </row>
    <row r="451" spans="1:155" s="56" customFormat="1" ht="18" customHeight="1" x14ac:dyDescent="0.3">
      <c r="A451" s="215"/>
      <c r="B451" s="181"/>
      <c r="C451" s="181"/>
      <c r="D451" s="174"/>
      <c r="E451" s="181"/>
      <c r="F451" s="21">
        <v>2021</v>
      </c>
      <c r="G451" s="54">
        <v>2986.3</v>
      </c>
      <c r="H451" s="54">
        <v>2986.3</v>
      </c>
      <c r="I451" s="55"/>
      <c r="J451" s="55"/>
      <c r="K451" s="59"/>
      <c r="L451" s="55"/>
      <c r="M451" s="54">
        <v>2986.3</v>
      </c>
      <c r="N451" s="54">
        <v>2986.3</v>
      </c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177"/>
    </row>
    <row r="452" spans="1:155" s="56" customFormat="1" ht="18" customHeight="1" x14ac:dyDescent="0.3">
      <c r="A452" s="215"/>
      <c r="B452" s="181"/>
      <c r="C452" s="181"/>
      <c r="D452" s="174"/>
      <c r="E452" s="181"/>
      <c r="F452" s="21">
        <v>2022</v>
      </c>
      <c r="G452" s="54">
        <v>3093.6</v>
      </c>
      <c r="H452" s="54"/>
      <c r="I452" s="55"/>
      <c r="J452" s="55"/>
      <c r="K452" s="59"/>
      <c r="L452" s="55"/>
      <c r="M452" s="54">
        <v>3093.6</v>
      </c>
      <c r="N452" s="54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177"/>
    </row>
    <row r="453" spans="1:155" s="56" customFormat="1" ht="18" customHeight="1" x14ac:dyDescent="0.3">
      <c r="A453" s="215"/>
      <c r="B453" s="181"/>
      <c r="C453" s="181"/>
      <c r="D453" s="174"/>
      <c r="E453" s="181"/>
      <c r="F453" s="21">
        <v>2023</v>
      </c>
      <c r="G453" s="54">
        <v>2489.6</v>
      </c>
      <c r="H453" s="54"/>
      <c r="I453" s="55"/>
      <c r="J453" s="55"/>
      <c r="K453" s="59"/>
      <c r="L453" s="55"/>
      <c r="M453" s="54">
        <v>2489.6</v>
      </c>
      <c r="N453" s="54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177"/>
    </row>
    <row r="454" spans="1:155" s="56" customFormat="1" ht="18" customHeight="1" x14ac:dyDescent="0.3">
      <c r="A454" s="215"/>
      <c r="B454" s="181"/>
      <c r="C454" s="181"/>
      <c r="D454" s="174"/>
      <c r="E454" s="181"/>
      <c r="F454" s="21">
        <v>2024</v>
      </c>
      <c r="G454" s="54">
        <v>2479.4</v>
      </c>
      <c r="H454" s="55"/>
      <c r="I454" s="55"/>
      <c r="J454" s="55"/>
      <c r="K454" s="59"/>
      <c r="L454" s="55"/>
      <c r="M454" s="54">
        <v>2479.4</v>
      </c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177"/>
    </row>
    <row r="455" spans="1:155" s="76" customFormat="1" ht="42.75" customHeight="1" x14ac:dyDescent="0.25">
      <c r="A455" s="216"/>
      <c r="B455" s="182"/>
      <c r="C455" s="182"/>
      <c r="D455" s="175"/>
      <c r="E455" s="182"/>
      <c r="F455" s="57" t="s">
        <v>18</v>
      </c>
      <c r="G455" s="62">
        <f>SUM(G449:G454)</f>
        <v>16805.2</v>
      </c>
      <c r="H455" s="80">
        <f>SUM(H449:H454)</f>
        <v>8742.6</v>
      </c>
      <c r="I455" s="77"/>
      <c r="J455" s="77"/>
      <c r="K455" s="77"/>
      <c r="L455" s="77"/>
      <c r="M455" s="62">
        <f>SUM(M449:M454)</f>
        <v>16805.2</v>
      </c>
      <c r="N455" s="80">
        <f>SUM(N449:N454)</f>
        <v>8742.6</v>
      </c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  <c r="AD455" s="77"/>
      <c r="AE455" s="77"/>
      <c r="AF455" s="77"/>
      <c r="AG455" s="178"/>
      <c r="AH455" s="75"/>
      <c r="AI455" s="75"/>
      <c r="AJ455" s="75"/>
      <c r="AK455" s="75"/>
      <c r="AL455" s="75"/>
      <c r="AM455" s="75"/>
      <c r="AN455" s="75"/>
      <c r="AO455" s="75"/>
      <c r="AP455" s="75"/>
      <c r="AQ455" s="75"/>
      <c r="AR455" s="75"/>
      <c r="AS455" s="75"/>
      <c r="AT455" s="75"/>
      <c r="AU455" s="75"/>
      <c r="AV455" s="75"/>
      <c r="AW455" s="75"/>
      <c r="AX455" s="75"/>
      <c r="AY455" s="75"/>
      <c r="AZ455" s="75"/>
      <c r="BA455" s="75"/>
      <c r="BB455" s="75"/>
      <c r="BC455" s="75"/>
      <c r="BD455" s="75"/>
      <c r="BE455" s="75"/>
      <c r="BF455" s="75"/>
      <c r="BG455" s="75"/>
      <c r="BH455" s="75"/>
      <c r="BI455" s="75"/>
      <c r="BJ455" s="75"/>
      <c r="BK455" s="75"/>
      <c r="BL455" s="75"/>
      <c r="BM455" s="75"/>
      <c r="BN455" s="75"/>
      <c r="BO455" s="75"/>
      <c r="BP455" s="75"/>
      <c r="BQ455" s="75"/>
      <c r="BR455" s="75"/>
      <c r="BS455" s="75"/>
      <c r="BT455" s="75"/>
      <c r="BU455" s="75"/>
      <c r="BV455" s="75"/>
      <c r="BW455" s="75"/>
      <c r="BX455" s="75"/>
      <c r="BY455" s="75"/>
      <c r="BZ455" s="75"/>
      <c r="CA455" s="75"/>
      <c r="CB455" s="75"/>
      <c r="CC455" s="75"/>
      <c r="CD455" s="75"/>
      <c r="CE455" s="75"/>
      <c r="CF455" s="75"/>
      <c r="CG455" s="75"/>
      <c r="CH455" s="75"/>
      <c r="CI455" s="75"/>
      <c r="CJ455" s="75"/>
      <c r="CK455" s="75"/>
      <c r="CL455" s="75"/>
      <c r="CM455" s="75"/>
      <c r="CN455" s="75"/>
      <c r="CO455" s="75"/>
      <c r="CP455" s="75"/>
      <c r="CQ455" s="75"/>
      <c r="CR455" s="75"/>
      <c r="CS455" s="75"/>
      <c r="CT455" s="75"/>
      <c r="CU455" s="75"/>
      <c r="CV455" s="75"/>
      <c r="CW455" s="75"/>
      <c r="CX455" s="75"/>
      <c r="CY455" s="75"/>
      <c r="CZ455" s="75"/>
      <c r="DA455" s="75"/>
      <c r="DB455" s="75"/>
      <c r="DC455" s="75"/>
      <c r="DD455" s="75"/>
      <c r="DE455" s="75"/>
      <c r="DF455" s="75"/>
      <c r="DG455" s="75"/>
      <c r="DH455" s="75"/>
      <c r="DI455" s="75"/>
      <c r="DJ455" s="75"/>
      <c r="DK455" s="75"/>
      <c r="DL455" s="75"/>
      <c r="DM455" s="75"/>
      <c r="DN455" s="75"/>
      <c r="DO455" s="75"/>
      <c r="DP455" s="75"/>
      <c r="DQ455" s="75"/>
      <c r="DR455" s="75"/>
      <c r="DS455" s="75"/>
      <c r="DT455" s="75"/>
      <c r="DU455" s="75"/>
      <c r="DV455" s="75"/>
      <c r="DW455" s="75"/>
      <c r="DX455" s="75"/>
      <c r="DY455" s="75"/>
      <c r="DZ455" s="75"/>
      <c r="EA455" s="75"/>
      <c r="EB455" s="75"/>
      <c r="EC455" s="75"/>
      <c r="ED455" s="75"/>
      <c r="EE455" s="75"/>
      <c r="EF455" s="75"/>
      <c r="EG455" s="75"/>
      <c r="EH455" s="75"/>
      <c r="EI455" s="75"/>
      <c r="EJ455" s="75"/>
      <c r="EK455" s="75"/>
      <c r="EL455" s="75"/>
      <c r="EM455" s="75"/>
      <c r="EN455" s="75"/>
      <c r="EO455" s="75"/>
      <c r="EP455" s="75"/>
      <c r="EQ455" s="75"/>
      <c r="ER455" s="75"/>
      <c r="ES455" s="75"/>
      <c r="ET455" s="75"/>
      <c r="EU455" s="75"/>
      <c r="EV455" s="75"/>
      <c r="EW455" s="75"/>
      <c r="EX455" s="75"/>
      <c r="EY455" s="75"/>
    </row>
    <row r="456" spans="1:155" s="75" customFormat="1" ht="20.25" customHeight="1" x14ac:dyDescent="0.25">
      <c r="A456" s="214">
        <v>36</v>
      </c>
      <c r="B456" s="180" t="s">
        <v>101</v>
      </c>
      <c r="C456" s="180" t="s">
        <v>238</v>
      </c>
      <c r="D456" s="173" t="s">
        <v>222</v>
      </c>
      <c r="E456" s="180" t="s">
        <v>21</v>
      </c>
      <c r="F456" s="154">
        <v>2020</v>
      </c>
      <c r="G456" s="83">
        <v>21526.5</v>
      </c>
      <c r="H456" s="83">
        <v>21526.5</v>
      </c>
      <c r="I456" s="83">
        <v>1111.2</v>
      </c>
      <c r="J456" s="83">
        <v>1111.2</v>
      </c>
      <c r="K456" s="83">
        <v>668.5</v>
      </c>
      <c r="L456" s="83">
        <v>668.5</v>
      </c>
      <c r="M456" s="61">
        <v>19746.8</v>
      </c>
      <c r="N456" s="83">
        <v>19746.8</v>
      </c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  <c r="AD456" s="77"/>
      <c r="AE456" s="77"/>
      <c r="AF456" s="77"/>
      <c r="AG456" s="176" t="s">
        <v>17</v>
      </c>
    </row>
    <row r="457" spans="1:155" s="75" customFormat="1" ht="20.25" customHeight="1" x14ac:dyDescent="0.25">
      <c r="A457" s="215"/>
      <c r="B457" s="181"/>
      <c r="C457" s="181"/>
      <c r="D457" s="174"/>
      <c r="E457" s="181"/>
      <c r="F457" s="48">
        <v>2021</v>
      </c>
      <c r="G457" s="83">
        <v>21589.1</v>
      </c>
      <c r="H457" s="61">
        <v>21416</v>
      </c>
      <c r="I457" s="61">
        <v>870.4</v>
      </c>
      <c r="J457" s="83">
        <v>870.4</v>
      </c>
      <c r="K457" s="61">
        <v>678.1</v>
      </c>
      <c r="L457" s="83">
        <v>671.8</v>
      </c>
      <c r="M457" s="61">
        <v>20040.599999999999</v>
      </c>
      <c r="N457" s="83">
        <v>19867.5</v>
      </c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  <c r="AD457" s="77"/>
      <c r="AE457" s="77"/>
      <c r="AF457" s="77"/>
      <c r="AG457" s="177"/>
    </row>
    <row r="458" spans="1:155" s="75" customFormat="1" ht="19.5" customHeight="1" x14ac:dyDescent="0.25">
      <c r="A458" s="215"/>
      <c r="B458" s="181"/>
      <c r="C458" s="181"/>
      <c r="D458" s="174"/>
      <c r="E458" s="181"/>
      <c r="F458" s="48">
        <v>2022</v>
      </c>
      <c r="G458" s="83">
        <v>21566.5</v>
      </c>
      <c r="H458" s="83"/>
      <c r="I458" s="83">
        <v>847.1</v>
      </c>
      <c r="J458" s="83"/>
      <c r="K458" s="61">
        <v>688.5</v>
      </c>
      <c r="L458" s="83"/>
      <c r="M458" s="61">
        <v>20030.900000000001</v>
      </c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  <c r="AD458" s="77"/>
      <c r="AE458" s="77"/>
      <c r="AF458" s="77"/>
      <c r="AG458" s="177"/>
    </row>
    <row r="459" spans="1:155" s="75" customFormat="1" ht="19.5" customHeight="1" x14ac:dyDescent="0.25">
      <c r="A459" s="215"/>
      <c r="B459" s="181"/>
      <c r="C459" s="181"/>
      <c r="D459" s="174"/>
      <c r="E459" s="181"/>
      <c r="F459" s="110">
        <v>2023</v>
      </c>
      <c r="G459" s="90">
        <v>19690.599999999999</v>
      </c>
      <c r="H459" s="90"/>
      <c r="I459" s="90">
        <v>815.2</v>
      </c>
      <c r="J459" s="90"/>
      <c r="K459" s="111">
        <v>714.9</v>
      </c>
      <c r="L459" s="90"/>
      <c r="M459" s="111">
        <v>18160.5</v>
      </c>
      <c r="N459" s="86"/>
      <c r="O459" s="86"/>
      <c r="P459" s="86"/>
      <c r="Q459" s="86"/>
      <c r="R459" s="86"/>
      <c r="S459" s="86"/>
      <c r="T459" s="86"/>
      <c r="U459" s="86"/>
      <c r="V459" s="86"/>
      <c r="W459" s="86"/>
      <c r="X459" s="86"/>
      <c r="Y459" s="86"/>
      <c r="Z459" s="86"/>
      <c r="AA459" s="86"/>
      <c r="AB459" s="86"/>
      <c r="AC459" s="86"/>
      <c r="AD459" s="86"/>
      <c r="AE459" s="86"/>
      <c r="AF459" s="86"/>
      <c r="AG459" s="177"/>
    </row>
    <row r="460" spans="1:155" s="75" customFormat="1" ht="19.5" customHeight="1" x14ac:dyDescent="0.25">
      <c r="A460" s="215"/>
      <c r="B460" s="181"/>
      <c r="C460" s="181"/>
      <c r="D460" s="174"/>
      <c r="E460" s="181"/>
      <c r="F460" s="142">
        <v>2024</v>
      </c>
      <c r="G460" s="90">
        <v>20398.099999999999</v>
      </c>
      <c r="H460" s="90"/>
      <c r="I460" s="90">
        <v>815.2</v>
      </c>
      <c r="J460" s="90"/>
      <c r="K460" s="111">
        <v>742.5</v>
      </c>
      <c r="L460" s="90"/>
      <c r="M460" s="111">
        <v>18740.400000000001</v>
      </c>
      <c r="N460" s="86"/>
      <c r="O460" s="86"/>
      <c r="P460" s="86"/>
      <c r="Q460" s="86"/>
      <c r="R460" s="86"/>
      <c r="S460" s="86"/>
      <c r="T460" s="86"/>
      <c r="U460" s="86"/>
      <c r="V460" s="86"/>
      <c r="W460" s="86"/>
      <c r="X460" s="86"/>
      <c r="Y460" s="86"/>
      <c r="Z460" s="86"/>
      <c r="AA460" s="86"/>
      <c r="AB460" s="86"/>
      <c r="AC460" s="86"/>
      <c r="AD460" s="86"/>
      <c r="AE460" s="86"/>
      <c r="AF460" s="86"/>
      <c r="AG460" s="177"/>
    </row>
    <row r="461" spans="1:155" s="75" customFormat="1" ht="20.25" customHeight="1" x14ac:dyDescent="0.25">
      <c r="A461" s="216"/>
      <c r="B461" s="182"/>
      <c r="C461" s="182"/>
      <c r="D461" s="175"/>
      <c r="E461" s="182"/>
      <c r="F461" s="84" t="s">
        <v>18</v>
      </c>
      <c r="G461" s="85">
        <f t="shared" ref="G461:N461" si="11">SUM(G456:G460)</f>
        <v>104770.79999999999</v>
      </c>
      <c r="H461" s="112">
        <f t="shared" si="11"/>
        <v>42942.5</v>
      </c>
      <c r="I461" s="85">
        <f t="shared" si="11"/>
        <v>4459.0999999999995</v>
      </c>
      <c r="J461" s="85">
        <f t="shared" si="11"/>
        <v>1981.6</v>
      </c>
      <c r="K461" s="85">
        <f t="shared" si="11"/>
        <v>3492.5</v>
      </c>
      <c r="L461" s="85">
        <f t="shared" si="11"/>
        <v>1340.3</v>
      </c>
      <c r="M461" s="112">
        <f t="shared" si="11"/>
        <v>96719.199999999983</v>
      </c>
      <c r="N461" s="85">
        <f t="shared" si="11"/>
        <v>39614.300000000003</v>
      </c>
      <c r="O461" s="86"/>
      <c r="P461" s="86"/>
      <c r="Q461" s="86"/>
      <c r="R461" s="86"/>
      <c r="S461" s="86"/>
      <c r="T461" s="86"/>
      <c r="U461" s="86"/>
      <c r="V461" s="86"/>
      <c r="W461" s="86"/>
      <c r="X461" s="86"/>
      <c r="Y461" s="86"/>
      <c r="Z461" s="86"/>
      <c r="AA461" s="86"/>
      <c r="AB461" s="86"/>
      <c r="AC461" s="86"/>
      <c r="AD461" s="86"/>
      <c r="AE461" s="86"/>
      <c r="AF461" s="86"/>
      <c r="AG461" s="178"/>
    </row>
    <row r="462" spans="1:155" s="75" customFormat="1" ht="20.25" customHeight="1" x14ac:dyDescent="0.25">
      <c r="A462" s="214">
        <v>37</v>
      </c>
      <c r="B462" s="180" t="s">
        <v>170</v>
      </c>
      <c r="C462" s="180" t="s">
        <v>172</v>
      </c>
      <c r="D462" s="173" t="s">
        <v>171</v>
      </c>
      <c r="E462" s="180" t="s">
        <v>50</v>
      </c>
      <c r="F462" s="155">
        <v>2021</v>
      </c>
      <c r="G462" s="111">
        <v>7204</v>
      </c>
      <c r="H462" s="111">
        <v>0</v>
      </c>
      <c r="I462" s="85"/>
      <c r="J462" s="85"/>
      <c r="K462" s="111">
        <v>7204</v>
      </c>
      <c r="L462" s="111">
        <v>0</v>
      </c>
      <c r="M462" s="85"/>
      <c r="N462" s="86"/>
      <c r="O462" s="86"/>
      <c r="P462" s="86"/>
      <c r="Q462" s="86"/>
      <c r="R462" s="86"/>
      <c r="S462" s="86"/>
      <c r="T462" s="86"/>
      <c r="U462" s="86"/>
      <c r="V462" s="86"/>
      <c r="W462" s="86"/>
      <c r="X462" s="86"/>
      <c r="Y462" s="86"/>
      <c r="Z462" s="86"/>
      <c r="AA462" s="86"/>
      <c r="AB462" s="86"/>
      <c r="AC462" s="86"/>
      <c r="AD462" s="86"/>
      <c r="AE462" s="86"/>
      <c r="AF462" s="86"/>
      <c r="AG462" s="176" t="s">
        <v>17</v>
      </c>
    </row>
    <row r="463" spans="1:155" s="75" customFormat="1" ht="20.25" customHeight="1" x14ac:dyDescent="0.25">
      <c r="A463" s="215"/>
      <c r="B463" s="181"/>
      <c r="C463" s="181"/>
      <c r="D463" s="174"/>
      <c r="E463" s="181"/>
      <c r="F463" s="110">
        <v>2022</v>
      </c>
      <c r="G463" s="111">
        <v>0</v>
      </c>
      <c r="H463" s="112"/>
      <c r="I463" s="112"/>
      <c r="J463" s="112"/>
      <c r="K463" s="111">
        <v>0</v>
      </c>
      <c r="L463" s="112"/>
      <c r="M463" s="112"/>
      <c r="N463" s="156"/>
      <c r="O463" s="86"/>
      <c r="P463" s="86"/>
      <c r="Q463" s="86"/>
      <c r="R463" s="86"/>
      <c r="S463" s="86"/>
      <c r="T463" s="86"/>
      <c r="U463" s="86"/>
      <c r="V463" s="86"/>
      <c r="W463" s="86"/>
      <c r="X463" s="86"/>
      <c r="Y463" s="86"/>
      <c r="Z463" s="86"/>
      <c r="AA463" s="86"/>
      <c r="AB463" s="86"/>
      <c r="AC463" s="86"/>
      <c r="AD463" s="86"/>
      <c r="AE463" s="86"/>
      <c r="AF463" s="86"/>
      <c r="AG463" s="177"/>
    </row>
    <row r="464" spans="1:155" s="75" customFormat="1" ht="20.25" customHeight="1" x14ac:dyDescent="0.25">
      <c r="A464" s="215"/>
      <c r="B464" s="181"/>
      <c r="C464" s="181"/>
      <c r="D464" s="174"/>
      <c r="E464" s="181"/>
      <c r="F464" s="110">
        <v>2023</v>
      </c>
      <c r="G464" s="111">
        <v>0</v>
      </c>
      <c r="H464" s="112"/>
      <c r="I464" s="112"/>
      <c r="J464" s="112"/>
      <c r="K464" s="111">
        <v>0</v>
      </c>
      <c r="L464" s="112"/>
      <c r="M464" s="112"/>
      <c r="N464" s="156"/>
      <c r="O464" s="86"/>
      <c r="P464" s="86"/>
      <c r="Q464" s="86"/>
      <c r="R464" s="86"/>
      <c r="S464" s="86"/>
      <c r="T464" s="86"/>
      <c r="U464" s="86"/>
      <c r="V464" s="86"/>
      <c r="W464" s="86"/>
      <c r="X464" s="86"/>
      <c r="Y464" s="86"/>
      <c r="Z464" s="86"/>
      <c r="AA464" s="86"/>
      <c r="AB464" s="86"/>
      <c r="AC464" s="86"/>
      <c r="AD464" s="86"/>
      <c r="AE464" s="86"/>
      <c r="AF464" s="86"/>
      <c r="AG464" s="177"/>
    </row>
    <row r="465" spans="1:120" s="75" customFormat="1" ht="30" customHeight="1" x14ac:dyDescent="0.25">
      <c r="A465" s="216"/>
      <c r="B465" s="182"/>
      <c r="C465" s="182"/>
      <c r="D465" s="175"/>
      <c r="E465" s="182"/>
      <c r="F465" s="84" t="s">
        <v>18</v>
      </c>
      <c r="G465" s="112">
        <v>7204</v>
      </c>
      <c r="H465" s="112">
        <f>SUM(H462:H464)</f>
        <v>0</v>
      </c>
      <c r="I465" s="112"/>
      <c r="J465" s="112"/>
      <c r="K465" s="112">
        <v>7204</v>
      </c>
      <c r="L465" s="112">
        <f>SUM(L462:L464)</f>
        <v>0</v>
      </c>
      <c r="M465" s="112"/>
      <c r="N465" s="156"/>
      <c r="O465" s="86"/>
      <c r="P465" s="86"/>
      <c r="Q465" s="86"/>
      <c r="R465" s="86"/>
      <c r="S465" s="86"/>
      <c r="T465" s="86"/>
      <c r="U465" s="86"/>
      <c r="V465" s="86"/>
      <c r="W465" s="86"/>
      <c r="X465" s="86"/>
      <c r="Y465" s="86"/>
      <c r="Z465" s="86"/>
      <c r="AA465" s="86"/>
      <c r="AB465" s="86"/>
      <c r="AC465" s="86"/>
      <c r="AD465" s="86"/>
      <c r="AE465" s="86"/>
      <c r="AF465" s="86"/>
      <c r="AG465" s="178"/>
    </row>
    <row r="466" spans="1:120" s="75" customFormat="1" ht="18.75" customHeight="1" x14ac:dyDescent="0.25">
      <c r="A466" s="214">
        <v>38</v>
      </c>
      <c r="B466" s="294" t="s">
        <v>174</v>
      </c>
      <c r="C466" s="180" t="s">
        <v>175</v>
      </c>
      <c r="D466" s="173" t="s">
        <v>173</v>
      </c>
      <c r="E466" s="180" t="s">
        <v>114</v>
      </c>
      <c r="F466" s="117">
        <v>2022</v>
      </c>
      <c r="G466" s="111">
        <v>0</v>
      </c>
      <c r="H466" s="85"/>
      <c r="I466" s="85"/>
      <c r="J466" s="85"/>
      <c r="K466" s="112"/>
      <c r="L466" s="85"/>
      <c r="M466" s="111">
        <v>0</v>
      </c>
      <c r="N466" s="86"/>
      <c r="O466" s="86"/>
      <c r="P466" s="86"/>
      <c r="Q466" s="86"/>
      <c r="R466" s="86"/>
      <c r="S466" s="86"/>
      <c r="T466" s="86"/>
      <c r="U466" s="86"/>
      <c r="V466" s="86"/>
      <c r="W466" s="86"/>
      <c r="X466" s="86"/>
      <c r="Y466" s="86"/>
      <c r="Z466" s="86"/>
      <c r="AA466" s="86"/>
      <c r="AB466" s="86"/>
      <c r="AC466" s="86"/>
      <c r="AD466" s="86"/>
      <c r="AE466" s="86"/>
      <c r="AF466" s="86"/>
      <c r="AG466" s="179" t="s">
        <v>227</v>
      </c>
    </row>
    <row r="467" spans="1:120" s="75" customFormat="1" ht="21" customHeight="1" x14ac:dyDescent="0.25">
      <c r="A467" s="215"/>
      <c r="B467" s="295"/>
      <c r="C467" s="181"/>
      <c r="D467" s="174"/>
      <c r="E467" s="181"/>
      <c r="F467" s="117">
        <v>2023</v>
      </c>
      <c r="G467" s="111">
        <v>0</v>
      </c>
      <c r="H467" s="85"/>
      <c r="I467" s="85"/>
      <c r="J467" s="85"/>
      <c r="K467" s="112"/>
      <c r="L467" s="85"/>
      <c r="M467" s="111">
        <v>0</v>
      </c>
      <c r="N467" s="86"/>
      <c r="O467" s="86"/>
      <c r="P467" s="86"/>
      <c r="Q467" s="86"/>
      <c r="R467" s="86"/>
      <c r="S467" s="86"/>
      <c r="T467" s="86"/>
      <c r="U467" s="86"/>
      <c r="V467" s="86"/>
      <c r="W467" s="86"/>
      <c r="X467" s="86"/>
      <c r="Y467" s="86"/>
      <c r="Z467" s="86"/>
      <c r="AA467" s="86"/>
      <c r="AB467" s="86"/>
      <c r="AC467" s="86"/>
      <c r="AD467" s="86"/>
      <c r="AE467" s="86"/>
      <c r="AF467" s="86"/>
      <c r="AG467" s="177"/>
    </row>
    <row r="468" spans="1:120" s="75" customFormat="1" ht="17.25" customHeight="1" x14ac:dyDescent="0.25">
      <c r="A468" s="215"/>
      <c r="B468" s="295"/>
      <c r="C468" s="181"/>
      <c r="D468" s="174"/>
      <c r="E468" s="181"/>
      <c r="F468" s="117">
        <v>2024</v>
      </c>
      <c r="G468" s="111">
        <v>0</v>
      </c>
      <c r="H468" s="85"/>
      <c r="I468" s="85"/>
      <c r="J468" s="85"/>
      <c r="K468" s="112"/>
      <c r="L468" s="85"/>
      <c r="M468" s="111">
        <v>0</v>
      </c>
      <c r="N468" s="86"/>
      <c r="O468" s="86"/>
      <c r="P468" s="86"/>
      <c r="Q468" s="86"/>
      <c r="R468" s="86"/>
      <c r="S468" s="86"/>
      <c r="T468" s="86"/>
      <c r="U468" s="86"/>
      <c r="V468" s="86"/>
      <c r="W468" s="86"/>
      <c r="X468" s="86"/>
      <c r="Y468" s="86"/>
      <c r="Z468" s="86"/>
      <c r="AA468" s="86"/>
      <c r="AB468" s="86"/>
      <c r="AC468" s="86"/>
      <c r="AD468" s="86"/>
      <c r="AE468" s="86"/>
      <c r="AF468" s="86"/>
      <c r="AG468" s="177"/>
    </row>
    <row r="469" spans="1:120" s="75" customFormat="1" ht="20.25" customHeight="1" x14ac:dyDescent="0.25">
      <c r="A469" s="215"/>
      <c r="B469" s="295"/>
      <c r="C469" s="181"/>
      <c r="D469" s="174"/>
      <c r="E469" s="181"/>
      <c r="F469" s="117">
        <v>2025</v>
      </c>
      <c r="G469" s="111">
        <v>0</v>
      </c>
      <c r="H469" s="85"/>
      <c r="I469" s="85"/>
      <c r="J469" s="85"/>
      <c r="K469" s="112"/>
      <c r="L469" s="85"/>
      <c r="M469" s="111">
        <v>0</v>
      </c>
      <c r="N469" s="86"/>
      <c r="O469" s="86"/>
      <c r="P469" s="86"/>
      <c r="Q469" s="86"/>
      <c r="R469" s="86"/>
      <c r="S469" s="86"/>
      <c r="T469" s="86"/>
      <c r="U469" s="86"/>
      <c r="V469" s="86"/>
      <c r="W469" s="86"/>
      <c r="X469" s="86"/>
      <c r="Y469" s="86"/>
      <c r="Z469" s="86"/>
      <c r="AA469" s="86"/>
      <c r="AB469" s="86"/>
      <c r="AC469" s="86"/>
      <c r="AD469" s="86"/>
      <c r="AE469" s="86"/>
      <c r="AF469" s="86"/>
      <c r="AG469" s="177"/>
    </row>
    <row r="470" spans="1:120" s="75" customFormat="1" ht="19.5" customHeight="1" x14ac:dyDescent="0.25">
      <c r="A470" s="215"/>
      <c r="B470" s="295"/>
      <c r="C470" s="181"/>
      <c r="D470" s="174"/>
      <c r="E470" s="181"/>
      <c r="F470" s="117">
        <v>2026</v>
      </c>
      <c r="G470" s="111">
        <v>0</v>
      </c>
      <c r="H470" s="85"/>
      <c r="I470" s="85"/>
      <c r="J470" s="85"/>
      <c r="K470" s="112"/>
      <c r="L470" s="85"/>
      <c r="M470" s="111">
        <v>0</v>
      </c>
      <c r="N470" s="86"/>
      <c r="O470" s="86"/>
      <c r="P470" s="86"/>
      <c r="Q470" s="86"/>
      <c r="R470" s="86"/>
      <c r="S470" s="86"/>
      <c r="T470" s="86"/>
      <c r="U470" s="86"/>
      <c r="V470" s="86"/>
      <c r="W470" s="86"/>
      <c r="X470" s="86"/>
      <c r="Y470" s="86"/>
      <c r="Z470" s="86"/>
      <c r="AA470" s="86"/>
      <c r="AB470" s="86"/>
      <c r="AC470" s="86"/>
      <c r="AD470" s="86"/>
      <c r="AE470" s="86"/>
      <c r="AF470" s="86"/>
      <c r="AG470" s="177"/>
    </row>
    <row r="471" spans="1:120" s="75" customFormat="1" ht="26.25" customHeight="1" x14ac:dyDescent="0.25">
      <c r="A471" s="216"/>
      <c r="B471" s="296"/>
      <c r="C471" s="182"/>
      <c r="D471" s="175"/>
      <c r="E471" s="182"/>
      <c r="F471" s="84" t="s">
        <v>18</v>
      </c>
      <c r="G471" s="112">
        <f>SUM(G466:G470)</f>
        <v>0</v>
      </c>
      <c r="H471" s="85"/>
      <c r="I471" s="85"/>
      <c r="J471" s="85"/>
      <c r="K471" s="112"/>
      <c r="L471" s="85"/>
      <c r="M471" s="112">
        <f>SUM(M466:M470)</f>
        <v>0</v>
      </c>
      <c r="N471" s="86"/>
      <c r="O471" s="86"/>
      <c r="P471" s="86"/>
      <c r="Q471" s="86"/>
      <c r="R471" s="86"/>
      <c r="S471" s="86"/>
      <c r="T471" s="86"/>
      <c r="U471" s="86"/>
      <c r="V471" s="86"/>
      <c r="W471" s="86"/>
      <c r="X471" s="86"/>
      <c r="Y471" s="86"/>
      <c r="Z471" s="86"/>
      <c r="AA471" s="86"/>
      <c r="AB471" s="86"/>
      <c r="AC471" s="86"/>
      <c r="AD471" s="86"/>
      <c r="AE471" s="86"/>
      <c r="AF471" s="86"/>
      <c r="AG471" s="178"/>
    </row>
    <row r="472" spans="1:120" s="75" customFormat="1" ht="17.25" customHeight="1" x14ac:dyDescent="0.25">
      <c r="A472" s="214">
        <v>39</v>
      </c>
      <c r="B472" s="180" t="s">
        <v>228</v>
      </c>
      <c r="C472" s="180" t="s">
        <v>229</v>
      </c>
      <c r="D472" s="173" t="s">
        <v>173</v>
      </c>
      <c r="E472" s="180" t="s">
        <v>21</v>
      </c>
      <c r="F472" s="139">
        <v>2022</v>
      </c>
      <c r="G472" s="111">
        <v>15</v>
      </c>
      <c r="H472" s="85"/>
      <c r="I472" s="85"/>
      <c r="J472" s="85"/>
      <c r="K472" s="112"/>
      <c r="L472" s="85"/>
      <c r="M472" s="111">
        <v>15</v>
      </c>
      <c r="N472" s="86"/>
      <c r="O472" s="86"/>
      <c r="P472" s="86"/>
      <c r="Q472" s="86"/>
      <c r="R472" s="86"/>
      <c r="S472" s="86"/>
      <c r="T472" s="86"/>
      <c r="U472" s="86"/>
      <c r="V472" s="86"/>
      <c r="W472" s="86"/>
      <c r="X472" s="86"/>
      <c r="Y472" s="86"/>
      <c r="Z472" s="86"/>
      <c r="AA472" s="86"/>
      <c r="AB472" s="86"/>
      <c r="AC472" s="86"/>
      <c r="AD472" s="86"/>
      <c r="AE472" s="86"/>
      <c r="AF472" s="86"/>
      <c r="AG472" s="138"/>
    </row>
    <row r="473" spans="1:120" s="75" customFormat="1" ht="17.25" customHeight="1" x14ac:dyDescent="0.25">
      <c r="A473" s="215"/>
      <c r="B473" s="181"/>
      <c r="C473" s="181"/>
      <c r="D473" s="174"/>
      <c r="E473" s="181"/>
      <c r="F473" s="139">
        <v>2023</v>
      </c>
      <c r="G473" s="111">
        <v>0</v>
      </c>
      <c r="H473" s="85"/>
      <c r="I473" s="85"/>
      <c r="J473" s="85"/>
      <c r="K473" s="112"/>
      <c r="L473" s="85"/>
      <c r="M473" s="111">
        <v>0</v>
      </c>
      <c r="N473" s="86"/>
      <c r="O473" s="86"/>
      <c r="P473" s="86"/>
      <c r="Q473" s="86"/>
      <c r="R473" s="86"/>
      <c r="S473" s="86"/>
      <c r="T473" s="86"/>
      <c r="U473" s="86"/>
      <c r="V473" s="86"/>
      <c r="W473" s="86"/>
      <c r="X473" s="86"/>
      <c r="Y473" s="86"/>
      <c r="Z473" s="86"/>
      <c r="AA473" s="86"/>
      <c r="AB473" s="86"/>
      <c r="AC473" s="86"/>
      <c r="AD473" s="86"/>
      <c r="AE473" s="86"/>
      <c r="AF473" s="86"/>
      <c r="AG473" s="138"/>
    </row>
    <row r="474" spans="1:120" s="75" customFormat="1" ht="17.25" customHeight="1" x14ac:dyDescent="0.25">
      <c r="A474" s="215"/>
      <c r="B474" s="181"/>
      <c r="C474" s="181"/>
      <c r="D474" s="174"/>
      <c r="E474" s="181"/>
      <c r="F474" s="139">
        <v>2024</v>
      </c>
      <c r="G474" s="111">
        <v>0</v>
      </c>
      <c r="H474" s="85"/>
      <c r="I474" s="85"/>
      <c r="J474" s="85"/>
      <c r="K474" s="112"/>
      <c r="L474" s="85"/>
      <c r="M474" s="111">
        <v>0</v>
      </c>
      <c r="N474" s="86"/>
      <c r="O474" s="86"/>
      <c r="P474" s="86"/>
      <c r="Q474" s="86"/>
      <c r="R474" s="86"/>
      <c r="S474" s="86"/>
      <c r="T474" s="86"/>
      <c r="U474" s="86"/>
      <c r="V474" s="86"/>
      <c r="W474" s="86"/>
      <c r="X474" s="86"/>
      <c r="Y474" s="86"/>
      <c r="Z474" s="86"/>
      <c r="AA474" s="86"/>
      <c r="AB474" s="86"/>
      <c r="AC474" s="86"/>
      <c r="AD474" s="86"/>
      <c r="AE474" s="86"/>
      <c r="AF474" s="86"/>
      <c r="AG474" s="138"/>
    </row>
    <row r="475" spans="1:120" s="75" customFormat="1" ht="17.25" customHeight="1" x14ac:dyDescent="0.25">
      <c r="A475" s="215"/>
      <c r="B475" s="181"/>
      <c r="C475" s="181"/>
      <c r="D475" s="174"/>
      <c r="E475" s="181"/>
      <c r="F475" s="139">
        <v>2025</v>
      </c>
      <c r="G475" s="111">
        <v>0</v>
      </c>
      <c r="H475" s="85"/>
      <c r="I475" s="85"/>
      <c r="J475" s="85"/>
      <c r="K475" s="112"/>
      <c r="L475" s="85"/>
      <c r="M475" s="111">
        <v>0</v>
      </c>
      <c r="N475" s="86"/>
      <c r="O475" s="86"/>
      <c r="P475" s="86"/>
      <c r="Q475" s="86"/>
      <c r="R475" s="86"/>
      <c r="S475" s="86"/>
      <c r="T475" s="86"/>
      <c r="U475" s="86"/>
      <c r="V475" s="86"/>
      <c r="W475" s="86"/>
      <c r="X475" s="86"/>
      <c r="Y475" s="86"/>
      <c r="Z475" s="86"/>
      <c r="AA475" s="86"/>
      <c r="AB475" s="86"/>
      <c r="AC475" s="86"/>
      <c r="AD475" s="86"/>
      <c r="AE475" s="86"/>
      <c r="AF475" s="86"/>
      <c r="AG475" s="138"/>
    </row>
    <row r="476" spans="1:120" s="75" customFormat="1" ht="17.25" customHeight="1" x14ac:dyDescent="0.25">
      <c r="A476" s="215"/>
      <c r="B476" s="181"/>
      <c r="C476" s="181"/>
      <c r="D476" s="174"/>
      <c r="E476" s="181"/>
      <c r="F476" s="139">
        <v>2026</v>
      </c>
      <c r="G476" s="111">
        <v>0</v>
      </c>
      <c r="H476" s="85"/>
      <c r="I476" s="85"/>
      <c r="J476" s="85"/>
      <c r="K476" s="112"/>
      <c r="L476" s="85"/>
      <c r="M476" s="111">
        <v>0</v>
      </c>
      <c r="N476" s="86"/>
      <c r="O476" s="86"/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  <c r="AA476" s="86"/>
      <c r="AB476" s="86"/>
      <c r="AC476" s="86"/>
      <c r="AD476" s="86"/>
      <c r="AE476" s="86"/>
      <c r="AF476" s="86"/>
      <c r="AG476" s="138"/>
    </row>
    <row r="477" spans="1:120" s="75" customFormat="1" ht="21" customHeight="1" x14ac:dyDescent="0.25">
      <c r="A477" s="216"/>
      <c r="B477" s="182"/>
      <c r="C477" s="182"/>
      <c r="D477" s="175"/>
      <c r="E477" s="182"/>
      <c r="F477" s="84" t="s">
        <v>18</v>
      </c>
      <c r="G477" s="112">
        <f>SUM(G472:G476)</f>
        <v>15</v>
      </c>
      <c r="H477" s="85"/>
      <c r="I477" s="85"/>
      <c r="J477" s="85"/>
      <c r="K477" s="112"/>
      <c r="L477" s="85"/>
      <c r="M477" s="112">
        <f>SUM(M472:M476)</f>
        <v>15</v>
      </c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  <c r="AB477" s="86"/>
      <c r="AC477" s="86"/>
      <c r="AD477" s="86"/>
      <c r="AE477" s="86"/>
      <c r="AF477" s="86"/>
      <c r="AG477" s="138"/>
    </row>
    <row r="478" spans="1:120" s="77" customFormat="1" ht="93" customHeight="1" x14ac:dyDescent="0.25">
      <c r="A478" s="103">
        <v>40</v>
      </c>
      <c r="B478" s="28" t="s">
        <v>153</v>
      </c>
      <c r="C478" s="28"/>
      <c r="D478" s="26"/>
      <c r="E478" s="28" t="s">
        <v>50</v>
      </c>
      <c r="F478" s="57"/>
      <c r="G478" s="80"/>
      <c r="H478" s="80"/>
      <c r="I478" s="80"/>
      <c r="J478" s="80"/>
      <c r="K478" s="80"/>
      <c r="L478" s="80"/>
      <c r="M478" s="80"/>
      <c r="AG478" s="134"/>
      <c r="AH478" s="75"/>
      <c r="AI478" s="75"/>
      <c r="AJ478" s="75"/>
      <c r="AK478" s="75"/>
      <c r="AL478" s="75"/>
      <c r="AM478" s="75"/>
      <c r="AN478" s="75"/>
      <c r="AO478" s="75"/>
      <c r="AP478" s="75"/>
      <c r="AQ478" s="75"/>
      <c r="AR478" s="75"/>
      <c r="AS478" s="75"/>
      <c r="AT478" s="75"/>
      <c r="AU478" s="75"/>
      <c r="AV478" s="75"/>
      <c r="AW478" s="75"/>
      <c r="AX478" s="75"/>
      <c r="AY478" s="75"/>
      <c r="AZ478" s="75"/>
      <c r="BA478" s="75"/>
      <c r="BB478" s="75"/>
      <c r="BC478" s="75"/>
      <c r="BD478" s="75"/>
      <c r="BE478" s="75"/>
      <c r="BF478" s="75"/>
      <c r="BG478" s="75"/>
      <c r="BH478" s="75"/>
      <c r="BI478" s="75"/>
      <c r="BJ478" s="75"/>
      <c r="BK478" s="75"/>
      <c r="BL478" s="75"/>
      <c r="BM478" s="75"/>
      <c r="BN478" s="75"/>
      <c r="BO478" s="75"/>
      <c r="BP478" s="75"/>
      <c r="BQ478" s="75"/>
      <c r="BR478" s="75"/>
      <c r="BS478" s="75"/>
      <c r="BT478" s="75"/>
      <c r="BU478" s="75"/>
      <c r="BV478" s="75"/>
      <c r="BW478" s="75"/>
      <c r="BX478" s="75"/>
      <c r="BY478" s="75"/>
      <c r="BZ478" s="75"/>
      <c r="CA478" s="75"/>
      <c r="CB478" s="75"/>
      <c r="CC478" s="75"/>
      <c r="CD478" s="75"/>
      <c r="CE478" s="75"/>
      <c r="CF478" s="75"/>
      <c r="CG478" s="75"/>
      <c r="CH478" s="75"/>
      <c r="CI478" s="75"/>
      <c r="CJ478" s="75"/>
      <c r="CK478" s="75"/>
      <c r="CL478" s="75"/>
      <c r="CM478" s="75"/>
      <c r="CN478" s="75"/>
      <c r="CO478" s="75"/>
      <c r="CP478" s="75"/>
      <c r="CQ478" s="75"/>
      <c r="CR478" s="75"/>
      <c r="CS478" s="75"/>
      <c r="CT478" s="75"/>
      <c r="CU478" s="75"/>
      <c r="CV478" s="75"/>
      <c r="CW478" s="75"/>
      <c r="CX478" s="75"/>
      <c r="CY478" s="75"/>
      <c r="CZ478" s="75"/>
      <c r="DA478" s="75"/>
      <c r="DB478" s="75"/>
      <c r="DC478" s="75"/>
      <c r="DD478" s="75"/>
      <c r="DE478" s="75"/>
      <c r="DF478" s="75"/>
      <c r="DG478" s="75"/>
      <c r="DH478" s="75"/>
      <c r="DI478" s="75"/>
      <c r="DJ478" s="75"/>
      <c r="DK478" s="75"/>
      <c r="DL478" s="75"/>
      <c r="DM478" s="75"/>
      <c r="DN478" s="75"/>
      <c r="DO478" s="75"/>
      <c r="DP478" s="106"/>
    </row>
    <row r="479" spans="1:120" s="56" customFormat="1" ht="20.25" x14ac:dyDescent="0.3">
      <c r="A479" s="292" t="s">
        <v>52</v>
      </c>
      <c r="B479" s="293"/>
      <c r="C479" s="293"/>
      <c r="D479" s="293"/>
      <c r="E479" s="293"/>
      <c r="F479" s="293"/>
      <c r="G479" s="293"/>
      <c r="H479" s="293"/>
      <c r="I479" s="293"/>
      <c r="J479" s="293"/>
      <c r="K479" s="293"/>
      <c r="L479" s="293"/>
      <c r="M479" s="293"/>
      <c r="N479" s="293"/>
      <c r="O479" s="293"/>
      <c r="P479" s="293"/>
      <c r="Q479" s="293"/>
      <c r="R479" s="293"/>
      <c r="S479" s="293"/>
      <c r="T479" s="293"/>
      <c r="U479" s="293"/>
      <c r="V479" s="293"/>
      <c r="W479" s="293"/>
      <c r="X479" s="293"/>
      <c r="Y479" s="293"/>
      <c r="Z479" s="293"/>
      <c r="AA479" s="293"/>
      <c r="AB479" s="293"/>
      <c r="AC479" s="293"/>
      <c r="AD479" s="293"/>
      <c r="AE479" s="293"/>
      <c r="AF479" s="293"/>
      <c r="AG479" s="293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7"/>
      <c r="AV479" s="107"/>
      <c r="AW479" s="107"/>
      <c r="AX479" s="107"/>
      <c r="AY479" s="107"/>
      <c r="AZ479" s="107"/>
      <c r="BA479" s="107"/>
      <c r="BB479" s="107"/>
      <c r="BC479" s="107"/>
      <c r="BD479" s="107"/>
      <c r="BE479" s="107"/>
      <c r="BF479" s="107"/>
      <c r="BG479" s="107"/>
      <c r="BH479" s="107"/>
      <c r="BI479" s="107"/>
      <c r="BJ479" s="107"/>
      <c r="BK479" s="107"/>
      <c r="BL479" s="107"/>
      <c r="BM479" s="107"/>
      <c r="BN479" s="107"/>
      <c r="BO479" s="107"/>
      <c r="BP479" s="107"/>
      <c r="BQ479" s="107"/>
      <c r="BR479" s="107"/>
      <c r="BS479" s="107"/>
      <c r="BT479" s="107"/>
      <c r="BU479" s="107"/>
      <c r="BV479" s="107"/>
      <c r="BW479" s="107"/>
      <c r="BX479" s="107"/>
      <c r="BY479" s="107"/>
      <c r="BZ479" s="107"/>
      <c r="CA479" s="107"/>
      <c r="CB479" s="107"/>
      <c r="CC479" s="107"/>
      <c r="CD479" s="107"/>
      <c r="CE479" s="107"/>
      <c r="CF479" s="107"/>
      <c r="CG479" s="107"/>
      <c r="CH479" s="107"/>
      <c r="CI479" s="107"/>
      <c r="CJ479" s="107"/>
      <c r="CK479" s="107"/>
      <c r="CL479" s="107"/>
      <c r="CM479" s="107"/>
      <c r="CN479" s="107"/>
      <c r="CO479" s="107"/>
      <c r="CP479" s="107"/>
      <c r="CQ479" s="107"/>
      <c r="CR479" s="107"/>
      <c r="CS479" s="107"/>
      <c r="CT479" s="107"/>
      <c r="CU479" s="107"/>
      <c r="CV479" s="107"/>
      <c r="CW479" s="107"/>
      <c r="CX479" s="107"/>
      <c r="CY479" s="107"/>
      <c r="CZ479" s="107"/>
      <c r="DA479" s="107"/>
      <c r="DB479" s="107"/>
      <c r="DC479" s="107"/>
      <c r="DD479" s="107"/>
      <c r="DE479" s="107"/>
      <c r="DF479" s="107"/>
      <c r="DG479" s="107"/>
      <c r="DH479" s="107"/>
      <c r="DI479" s="107"/>
      <c r="DJ479" s="107"/>
      <c r="DK479" s="107"/>
      <c r="DL479" s="107"/>
      <c r="DM479" s="107"/>
      <c r="DN479" s="107"/>
      <c r="DO479" s="107"/>
    </row>
    <row r="480" spans="1:120" s="60" customFormat="1" ht="19.5" customHeight="1" x14ac:dyDescent="0.25">
      <c r="A480" s="214" t="s">
        <v>15</v>
      </c>
      <c r="B480" s="180" t="s">
        <v>154</v>
      </c>
      <c r="C480" s="180" t="s">
        <v>251</v>
      </c>
      <c r="D480" s="173" t="s">
        <v>90</v>
      </c>
      <c r="E480" s="180" t="s">
        <v>50</v>
      </c>
      <c r="F480" s="21">
        <v>2018</v>
      </c>
      <c r="G480" s="22">
        <v>20002.099999999999</v>
      </c>
      <c r="H480" s="22">
        <v>20002.099999999999</v>
      </c>
      <c r="I480" s="21"/>
      <c r="J480" s="21"/>
      <c r="K480" s="22">
        <v>20000</v>
      </c>
      <c r="L480" s="22">
        <v>20000</v>
      </c>
      <c r="M480" s="22"/>
      <c r="N480" s="22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2">
        <v>2.1</v>
      </c>
      <c r="AD480" s="21">
        <v>2.1</v>
      </c>
      <c r="AE480" s="21"/>
      <c r="AF480" s="21"/>
      <c r="AG480" s="173" t="s">
        <v>17</v>
      </c>
    </row>
    <row r="481" spans="1:33" s="60" customFormat="1" x14ac:dyDescent="0.25">
      <c r="A481" s="215"/>
      <c r="B481" s="181"/>
      <c r="C481" s="181"/>
      <c r="D481" s="174"/>
      <c r="E481" s="181"/>
      <c r="F481" s="21">
        <v>2019</v>
      </c>
      <c r="G481" s="22">
        <v>20040</v>
      </c>
      <c r="H481" s="22">
        <v>20002.004000000001</v>
      </c>
      <c r="I481" s="21"/>
      <c r="J481" s="21"/>
      <c r="K481" s="22">
        <v>20000</v>
      </c>
      <c r="L481" s="22">
        <v>20000</v>
      </c>
      <c r="M481" s="22"/>
      <c r="N481" s="22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113">
        <v>40</v>
      </c>
      <c r="AD481" s="113">
        <v>40</v>
      </c>
      <c r="AE481" s="38"/>
      <c r="AF481" s="38"/>
      <c r="AG481" s="174"/>
    </row>
    <row r="482" spans="1:33" s="60" customFormat="1" x14ac:dyDescent="0.25">
      <c r="A482" s="215"/>
      <c r="B482" s="181"/>
      <c r="C482" s="181"/>
      <c r="D482" s="174"/>
      <c r="E482" s="181"/>
      <c r="F482" s="21">
        <v>2020</v>
      </c>
      <c r="G482" s="22">
        <v>20020</v>
      </c>
      <c r="H482" s="35">
        <v>19018.73</v>
      </c>
      <c r="I482" s="21"/>
      <c r="J482" s="21"/>
      <c r="K482" s="22">
        <v>20000</v>
      </c>
      <c r="L482" s="22">
        <v>18999.71</v>
      </c>
      <c r="M482" s="22"/>
      <c r="N482" s="22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113">
        <v>20</v>
      </c>
      <c r="AD482" s="38">
        <v>19.02</v>
      </c>
      <c r="AE482" s="38"/>
      <c r="AF482" s="38"/>
      <c r="AG482" s="174"/>
    </row>
    <row r="483" spans="1:33" s="60" customFormat="1" x14ac:dyDescent="0.25">
      <c r="A483" s="215"/>
      <c r="B483" s="181"/>
      <c r="C483" s="181"/>
      <c r="D483" s="174"/>
      <c r="E483" s="181"/>
      <c r="F483" s="21">
        <v>2021</v>
      </c>
      <c r="G483" s="22">
        <v>20020</v>
      </c>
      <c r="H483" s="22">
        <v>16915.990000000002</v>
      </c>
      <c r="I483" s="21"/>
      <c r="J483" s="21"/>
      <c r="K483" s="22">
        <v>20000</v>
      </c>
      <c r="L483" s="22">
        <v>16899.080000000002</v>
      </c>
      <c r="M483" s="22"/>
      <c r="N483" s="22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113">
        <v>20</v>
      </c>
      <c r="AD483" s="38">
        <v>16.91</v>
      </c>
      <c r="AE483" s="38"/>
      <c r="AF483" s="38"/>
      <c r="AG483" s="174"/>
    </row>
    <row r="484" spans="1:33" s="60" customFormat="1" x14ac:dyDescent="0.25">
      <c r="A484" s="215"/>
      <c r="B484" s="181"/>
      <c r="C484" s="181"/>
      <c r="D484" s="174"/>
      <c r="E484" s="181"/>
      <c r="F484" s="21">
        <v>2022</v>
      </c>
      <c r="G484" s="22">
        <v>20021</v>
      </c>
      <c r="H484" s="22"/>
      <c r="I484" s="21"/>
      <c r="J484" s="21"/>
      <c r="K484" s="22">
        <v>20000</v>
      </c>
      <c r="L484" s="22"/>
      <c r="M484" s="22"/>
      <c r="N484" s="22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113">
        <v>21</v>
      </c>
      <c r="AD484" s="38"/>
      <c r="AE484" s="38"/>
      <c r="AF484" s="38"/>
      <c r="AG484" s="174"/>
    </row>
    <row r="485" spans="1:33" s="60" customFormat="1" x14ac:dyDescent="0.25">
      <c r="A485" s="215"/>
      <c r="B485" s="181"/>
      <c r="C485" s="181"/>
      <c r="D485" s="174"/>
      <c r="E485" s="181"/>
      <c r="F485" s="21">
        <v>2023</v>
      </c>
      <c r="G485" s="22">
        <v>20020</v>
      </c>
      <c r="H485" s="22"/>
      <c r="I485" s="21"/>
      <c r="J485" s="21"/>
      <c r="K485" s="22">
        <v>20000</v>
      </c>
      <c r="L485" s="22"/>
      <c r="M485" s="22"/>
      <c r="N485" s="22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113">
        <v>20</v>
      </c>
      <c r="AD485" s="38"/>
      <c r="AE485" s="38"/>
      <c r="AF485" s="38"/>
      <c r="AG485" s="174"/>
    </row>
    <row r="486" spans="1:33" s="60" customFormat="1" x14ac:dyDescent="0.25">
      <c r="A486" s="215"/>
      <c r="B486" s="181"/>
      <c r="C486" s="181"/>
      <c r="D486" s="174"/>
      <c r="E486" s="181"/>
      <c r="F486" s="21">
        <v>2024</v>
      </c>
      <c r="G486" s="22">
        <v>20020</v>
      </c>
      <c r="H486" s="22"/>
      <c r="I486" s="21"/>
      <c r="J486" s="21"/>
      <c r="K486" s="22">
        <v>20000</v>
      </c>
      <c r="L486" s="22"/>
      <c r="M486" s="22"/>
      <c r="N486" s="22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113">
        <v>20</v>
      </c>
      <c r="AD486" s="38"/>
      <c r="AE486" s="38"/>
      <c r="AF486" s="38"/>
      <c r="AG486" s="174"/>
    </row>
    <row r="487" spans="1:33" s="60" customFormat="1" ht="42" customHeight="1" x14ac:dyDescent="0.25">
      <c r="A487" s="216"/>
      <c r="B487" s="182"/>
      <c r="C487" s="182"/>
      <c r="D487" s="175"/>
      <c r="E487" s="182"/>
      <c r="F487" s="23" t="s">
        <v>18</v>
      </c>
      <c r="G487" s="29">
        <f>SUM(G480:G486)</f>
        <v>140143.1</v>
      </c>
      <c r="H487" s="29">
        <f>SUM(H480:H486)</f>
        <v>75938.824000000008</v>
      </c>
      <c r="I487" s="21"/>
      <c r="J487" s="21"/>
      <c r="K487" s="29">
        <f>SUM(K480:K486)</f>
        <v>140000</v>
      </c>
      <c r="L487" s="29">
        <f>SUM(L480:L486)</f>
        <v>75898.790000000008</v>
      </c>
      <c r="M487" s="29"/>
      <c r="N487" s="29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5">
        <f>SUM(AC480:AC486)</f>
        <v>143.1</v>
      </c>
      <c r="AD487" s="25">
        <f>SUM(AD480:AD486)</f>
        <v>78.03</v>
      </c>
      <c r="AE487" s="38"/>
      <c r="AF487" s="38"/>
      <c r="AG487" s="175"/>
    </row>
    <row r="488" spans="1:33" s="60" customFormat="1" x14ac:dyDescent="0.25">
      <c r="A488" s="214">
        <v>2</v>
      </c>
      <c r="B488" s="180" t="s">
        <v>82</v>
      </c>
      <c r="C488" s="180" t="s">
        <v>237</v>
      </c>
      <c r="D488" s="173" t="s">
        <v>90</v>
      </c>
      <c r="E488" s="180" t="s">
        <v>50</v>
      </c>
      <c r="F488" s="21">
        <v>2018</v>
      </c>
      <c r="G488" s="22">
        <v>200</v>
      </c>
      <c r="H488" s="22">
        <v>80.8</v>
      </c>
      <c r="I488" s="21"/>
      <c r="J488" s="21"/>
      <c r="K488" s="21"/>
      <c r="L488" s="21"/>
      <c r="M488" s="22"/>
      <c r="N488" s="22"/>
      <c r="O488" s="21"/>
      <c r="P488" s="21"/>
      <c r="Q488" s="21"/>
      <c r="R488" s="21"/>
      <c r="S488" s="21"/>
      <c r="T488" s="21"/>
      <c r="U488" s="21"/>
      <c r="V488" s="21"/>
      <c r="W488" s="22"/>
      <c r="X488" s="22"/>
      <c r="Y488" s="21"/>
      <c r="Z488" s="21"/>
      <c r="AA488" s="21"/>
      <c r="AB488" s="21"/>
      <c r="AC488" s="22">
        <v>200</v>
      </c>
      <c r="AD488" s="21">
        <v>80.8</v>
      </c>
      <c r="AE488" s="21"/>
      <c r="AF488" s="21"/>
      <c r="AG488" s="173" t="s">
        <v>17</v>
      </c>
    </row>
    <row r="489" spans="1:33" s="60" customFormat="1" x14ac:dyDescent="0.25">
      <c r="A489" s="215"/>
      <c r="B489" s="181"/>
      <c r="C489" s="181"/>
      <c r="D489" s="174"/>
      <c r="E489" s="181"/>
      <c r="F489" s="21">
        <v>2019</v>
      </c>
      <c r="G489" s="22">
        <v>234.5</v>
      </c>
      <c r="H489" s="22">
        <v>234.5</v>
      </c>
      <c r="I489" s="21"/>
      <c r="J489" s="21"/>
      <c r="K489" s="21"/>
      <c r="L489" s="21"/>
      <c r="M489" s="22"/>
      <c r="N489" s="22"/>
      <c r="O489" s="21"/>
      <c r="P489" s="21"/>
      <c r="Q489" s="21"/>
      <c r="R489" s="21"/>
      <c r="S489" s="21"/>
      <c r="T489" s="21"/>
      <c r="U489" s="21"/>
      <c r="V489" s="21"/>
      <c r="W489" s="22"/>
      <c r="X489" s="22"/>
      <c r="Y489" s="21"/>
      <c r="Z489" s="21"/>
      <c r="AA489" s="21"/>
      <c r="AB489" s="21"/>
      <c r="AC489" s="22">
        <v>234.5</v>
      </c>
      <c r="AD489" s="21">
        <v>234.5</v>
      </c>
      <c r="AE489" s="21"/>
      <c r="AF489" s="21"/>
      <c r="AG489" s="174"/>
    </row>
    <row r="490" spans="1:33" s="60" customFormat="1" x14ac:dyDescent="0.25">
      <c r="A490" s="215"/>
      <c r="B490" s="181"/>
      <c r="C490" s="181"/>
      <c r="D490" s="174"/>
      <c r="E490" s="181"/>
      <c r="F490" s="21">
        <v>2020</v>
      </c>
      <c r="G490" s="22">
        <v>350</v>
      </c>
      <c r="H490" s="22">
        <v>343.5</v>
      </c>
      <c r="I490" s="21"/>
      <c r="J490" s="21"/>
      <c r="K490" s="21"/>
      <c r="L490" s="21"/>
      <c r="M490" s="22"/>
      <c r="N490" s="22"/>
      <c r="O490" s="21"/>
      <c r="P490" s="21"/>
      <c r="Q490" s="21"/>
      <c r="R490" s="21"/>
      <c r="S490" s="21"/>
      <c r="T490" s="21"/>
      <c r="U490" s="21"/>
      <c r="V490" s="21"/>
      <c r="W490" s="22"/>
      <c r="X490" s="22"/>
      <c r="Y490" s="21"/>
      <c r="Z490" s="21"/>
      <c r="AA490" s="21"/>
      <c r="AB490" s="21"/>
      <c r="AC490" s="22">
        <v>350</v>
      </c>
      <c r="AD490" s="21">
        <v>343.5</v>
      </c>
      <c r="AE490" s="21"/>
      <c r="AF490" s="21"/>
      <c r="AG490" s="174"/>
    </row>
    <row r="491" spans="1:33" s="60" customFormat="1" x14ac:dyDescent="0.25">
      <c r="A491" s="215"/>
      <c r="B491" s="181"/>
      <c r="C491" s="181"/>
      <c r="D491" s="174"/>
      <c r="E491" s="181"/>
      <c r="F491" s="21">
        <v>2021</v>
      </c>
      <c r="G491" s="22">
        <v>411.5</v>
      </c>
      <c r="H491" s="22">
        <v>211.5</v>
      </c>
      <c r="I491" s="21"/>
      <c r="J491" s="21"/>
      <c r="K491" s="21"/>
      <c r="L491" s="21"/>
      <c r="M491" s="22"/>
      <c r="N491" s="22"/>
      <c r="O491" s="21"/>
      <c r="P491" s="21"/>
      <c r="Q491" s="21"/>
      <c r="R491" s="21"/>
      <c r="S491" s="21"/>
      <c r="T491" s="21"/>
      <c r="U491" s="21"/>
      <c r="V491" s="21"/>
      <c r="W491" s="22"/>
      <c r="X491" s="22"/>
      <c r="Y491" s="21"/>
      <c r="Z491" s="21"/>
      <c r="AA491" s="21"/>
      <c r="AB491" s="21"/>
      <c r="AC491" s="22">
        <v>411.5</v>
      </c>
      <c r="AD491" s="21">
        <v>211.5</v>
      </c>
      <c r="AE491" s="21"/>
      <c r="AF491" s="21"/>
      <c r="AG491" s="174"/>
    </row>
    <row r="492" spans="1:33" s="60" customFormat="1" x14ac:dyDescent="0.25">
      <c r="A492" s="215"/>
      <c r="B492" s="181"/>
      <c r="C492" s="181"/>
      <c r="D492" s="174"/>
      <c r="E492" s="181"/>
      <c r="F492" s="21">
        <v>2022</v>
      </c>
      <c r="G492" s="22">
        <v>380</v>
      </c>
      <c r="H492" s="22"/>
      <c r="I492" s="21"/>
      <c r="J492" s="21"/>
      <c r="K492" s="21"/>
      <c r="L492" s="21"/>
      <c r="M492" s="22"/>
      <c r="N492" s="22"/>
      <c r="O492" s="21"/>
      <c r="P492" s="21"/>
      <c r="Q492" s="21"/>
      <c r="R492" s="21"/>
      <c r="S492" s="21"/>
      <c r="T492" s="21"/>
      <c r="U492" s="21"/>
      <c r="V492" s="21"/>
      <c r="W492" s="22"/>
      <c r="X492" s="22"/>
      <c r="Y492" s="21"/>
      <c r="Z492" s="21"/>
      <c r="AA492" s="21"/>
      <c r="AB492" s="21"/>
      <c r="AC492" s="22">
        <v>380</v>
      </c>
      <c r="AD492" s="21"/>
      <c r="AE492" s="21"/>
      <c r="AF492" s="21"/>
      <c r="AG492" s="174"/>
    </row>
    <row r="493" spans="1:33" s="60" customFormat="1" x14ac:dyDescent="0.25">
      <c r="A493" s="215"/>
      <c r="B493" s="181"/>
      <c r="C493" s="181"/>
      <c r="D493" s="174"/>
      <c r="E493" s="181"/>
      <c r="F493" s="21">
        <v>2023</v>
      </c>
      <c r="G493" s="22">
        <v>380</v>
      </c>
      <c r="H493" s="22"/>
      <c r="I493" s="21"/>
      <c r="J493" s="21"/>
      <c r="K493" s="21"/>
      <c r="L493" s="21"/>
      <c r="M493" s="22"/>
      <c r="N493" s="22"/>
      <c r="O493" s="21"/>
      <c r="P493" s="21"/>
      <c r="Q493" s="21"/>
      <c r="R493" s="21"/>
      <c r="S493" s="21"/>
      <c r="T493" s="21"/>
      <c r="U493" s="21"/>
      <c r="V493" s="21"/>
      <c r="W493" s="22"/>
      <c r="X493" s="22"/>
      <c r="Y493" s="21"/>
      <c r="Z493" s="21"/>
      <c r="AA493" s="21"/>
      <c r="AB493" s="21"/>
      <c r="AC493" s="22">
        <v>380</v>
      </c>
      <c r="AD493" s="21"/>
      <c r="AE493" s="21"/>
      <c r="AF493" s="21"/>
      <c r="AG493" s="174"/>
    </row>
    <row r="494" spans="1:33" s="60" customFormat="1" x14ac:dyDescent="0.25">
      <c r="A494" s="215"/>
      <c r="B494" s="181"/>
      <c r="C494" s="181"/>
      <c r="D494" s="174"/>
      <c r="E494" s="181"/>
      <c r="F494" s="21">
        <v>2024</v>
      </c>
      <c r="G494" s="22">
        <v>380</v>
      </c>
      <c r="H494" s="22"/>
      <c r="I494" s="21"/>
      <c r="J494" s="21"/>
      <c r="K494" s="21"/>
      <c r="L494" s="21"/>
      <c r="M494" s="22"/>
      <c r="N494" s="22"/>
      <c r="O494" s="21"/>
      <c r="P494" s="21"/>
      <c r="Q494" s="21"/>
      <c r="R494" s="21"/>
      <c r="S494" s="21"/>
      <c r="T494" s="21"/>
      <c r="U494" s="21"/>
      <c r="V494" s="21"/>
      <c r="W494" s="22"/>
      <c r="X494" s="22"/>
      <c r="Y494" s="21"/>
      <c r="Z494" s="21"/>
      <c r="AA494" s="21"/>
      <c r="AB494" s="21"/>
      <c r="AC494" s="22">
        <v>380</v>
      </c>
      <c r="AD494" s="21"/>
      <c r="AE494" s="21"/>
      <c r="AF494" s="21"/>
      <c r="AG494" s="174"/>
    </row>
    <row r="495" spans="1:33" s="60" customFormat="1" ht="32.25" customHeight="1" x14ac:dyDescent="0.25">
      <c r="A495" s="216"/>
      <c r="B495" s="182"/>
      <c r="C495" s="182"/>
      <c r="D495" s="175"/>
      <c r="E495" s="182"/>
      <c r="F495" s="23" t="s">
        <v>18</v>
      </c>
      <c r="G495" s="29">
        <f>SUM(G488:G494)</f>
        <v>2336</v>
      </c>
      <c r="H495" s="29">
        <f>SUM(H488:H494)</f>
        <v>870.3</v>
      </c>
      <c r="I495" s="21"/>
      <c r="J495" s="21"/>
      <c r="K495" s="21"/>
      <c r="L495" s="21"/>
      <c r="M495" s="29"/>
      <c r="N495" s="29"/>
      <c r="O495" s="21"/>
      <c r="P495" s="21"/>
      <c r="Q495" s="21"/>
      <c r="R495" s="21"/>
      <c r="S495" s="21"/>
      <c r="T495" s="21"/>
      <c r="U495" s="21"/>
      <c r="V495" s="21"/>
      <c r="W495" s="29"/>
      <c r="X495" s="29"/>
      <c r="Y495" s="21"/>
      <c r="Z495" s="21"/>
      <c r="AA495" s="21"/>
      <c r="AB495" s="21"/>
      <c r="AC495" s="29">
        <f>SUM(AC488:AC494)</f>
        <v>2336</v>
      </c>
      <c r="AD495" s="23">
        <f>SUM(AD488:AD494)</f>
        <v>870.3</v>
      </c>
      <c r="AE495" s="21"/>
      <c r="AF495" s="21"/>
      <c r="AG495" s="175"/>
    </row>
    <row r="496" spans="1:33" s="64" customFormat="1" ht="15" customHeight="1" x14ac:dyDescent="0.25">
      <c r="A496" s="214">
        <v>3</v>
      </c>
      <c r="B496" s="180" t="s">
        <v>155</v>
      </c>
      <c r="C496" s="180" t="s">
        <v>94</v>
      </c>
      <c r="D496" s="173" t="s">
        <v>55</v>
      </c>
      <c r="E496" s="180" t="s">
        <v>50</v>
      </c>
      <c r="F496" s="118">
        <v>2016</v>
      </c>
      <c r="G496" s="48">
        <v>3764.7</v>
      </c>
      <c r="H496" s="48">
        <v>3764.7</v>
      </c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102">
        <v>3764.7</v>
      </c>
      <c r="Z496" s="159">
        <v>3764.7</v>
      </c>
      <c r="AA496" s="63"/>
      <c r="AB496" s="63"/>
      <c r="AC496" s="63"/>
      <c r="AD496" s="63"/>
      <c r="AE496" s="63"/>
      <c r="AF496" s="63"/>
      <c r="AG496" s="173" t="s">
        <v>17</v>
      </c>
    </row>
    <row r="497" spans="1:33" s="64" customFormat="1" ht="15" customHeight="1" x14ac:dyDescent="0.25">
      <c r="A497" s="215"/>
      <c r="B497" s="181"/>
      <c r="C497" s="181"/>
      <c r="D497" s="174"/>
      <c r="E497" s="181"/>
      <c r="F497" s="118">
        <v>2017</v>
      </c>
      <c r="G497" s="48">
        <v>10044.4</v>
      </c>
      <c r="H497" s="48">
        <v>10044.4</v>
      </c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102">
        <v>10044.4</v>
      </c>
      <c r="Z497" s="160">
        <v>10044.4</v>
      </c>
      <c r="AA497" s="63"/>
      <c r="AB497" s="63"/>
      <c r="AC497" s="63"/>
      <c r="AD497" s="63"/>
      <c r="AE497" s="63"/>
      <c r="AF497" s="63"/>
      <c r="AG497" s="174"/>
    </row>
    <row r="498" spans="1:33" s="64" customFormat="1" x14ac:dyDescent="0.25">
      <c r="A498" s="215"/>
      <c r="B498" s="181"/>
      <c r="C498" s="181"/>
      <c r="D498" s="174"/>
      <c r="E498" s="181"/>
      <c r="F498" s="118">
        <v>2018</v>
      </c>
      <c r="G498" s="48">
        <v>4183.1000000000004</v>
      </c>
      <c r="H498" s="48">
        <v>4183.1000000000004</v>
      </c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48">
        <v>4183.1000000000004</v>
      </c>
      <c r="Z498" s="54">
        <v>4183.1000000000004</v>
      </c>
      <c r="AA498" s="65"/>
      <c r="AB498" s="65"/>
      <c r="AC498" s="63"/>
      <c r="AD498" s="63"/>
      <c r="AE498" s="63"/>
      <c r="AF498" s="63"/>
      <c r="AG498" s="174"/>
    </row>
    <row r="499" spans="1:33" s="64" customFormat="1" x14ac:dyDescent="0.25">
      <c r="A499" s="215"/>
      <c r="B499" s="181"/>
      <c r="C499" s="181"/>
      <c r="D499" s="174"/>
      <c r="E499" s="181"/>
      <c r="F499" s="118">
        <v>2019</v>
      </c>
      <c r="G499" s="54">
        <v>2401.3000000000002</v>
      </c>
      <c r="H499" s="48">
        <v>2401.3000000000002</v>
      </c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48">
        <v>2401.3000000000002</v>
      </c>
      <c r="Z499" s="48">
        <v>2401.3000000000002</v>
      </c>
      <c r="AA499" s="65"/>
      <c r="AB499" s="65"/>
      <c r="AC499" s="63"/>
      <c r="AD499" s="63"/>
      <c r="AE499" s="63"/>
      <c r="AF499" s="63"/>
      <c r="AG499" s="174"/>
    </row>
    <row r="500" spans="1:33" s="64" customFormat="1" ht="3" customHeight="1" x14ac:dyDescent="0.25">
      <c r="A500" s="215"/>
      <c r="B500" s="181"/>
      <c r="C500" s="181"/>
      <c r="D500" s="174"/>
      <c r="E500" s="181"/>
      <c r="F500" s="308">
        <v>2020</v>
      </c>
      <c r="G500" s="209">
        <v>6675.6</v>
      </c>
      <c r="H500" s="198">
        <v>3111.5</v>
      </c>
      <c r="I500" s="287"/>
      <c r="J500" s="287"/>
      <c r="K500" s="287"/>
      <c r="L500" s="287"/>
      <c r="M500" s="287"/>
      <c r="N500" s="287"/>
      <c r="O500" s="287"/>
      <c r="P500" s="287"/>
      <c r="Q500" s="287"/>
      <c r="R500" s="287"/>
      <c r="S500" s="287"/>
      <c r="T500" s="287"/>
      <c r="U500" s="287"/>
      <c r="V500" s="287"/>
      <c r="W500" s="287"/>
      <c r="X500" s="287"/>
      <c r="Y500" s="209">
        <v>6675.6</v>
      </c>
      <c r="Z500" s="198">
        <v>3111.5</v>
      </c>
      <c r="AA500" s="284"/>
      <c r="AB500" s="284"/>
      <c r="AC500" s="287"/>
      <c r="AD500" s="90"/>
      <c r="AE500" s="287"/>
      <c r="AF500" s="287"/>
      <c r="AG500" s="174"/>
    </row>
    <row r="501" spans="1:33" s="64" customFormat="1" ht="7.5" customHeight="1" x14ac:dyDescent="0.25">
      <c r="A501" s="215"/>
      <c r="B501" s="181"/>
      <c r="C501" s="181"/>
      <c r="D501" s="174"/>
      <c r="E501" s="181"/>
      <c r="F501" s="309"/>
      <c r="G501" s="290"/>
      <c r="H501" s="291"/>
      <c r="I501" s="288"/>
      <c r="J501" s="288"/>
      <c r="K501" s="288"/>
      <c r="L501" s="288"/>
      <c r="M501" s="288"/>
      <c r="N501" s="288"/>
      <c r="O501" s="288"/>
      <c r="P501" s="288"/>
      <c r="Q501" s="288"/>
      <c r="R501" s="288"/>
      <c r="S501" s="288"/>
      <c r="T501" s="288"/>
      <c r="U501" s="288"/>
      <c r="V501" s="288"/>
      <c r="W501" s="288"/>
      <c r="X501" s="288"/>
      <c r="Y501" s="290"/>
      <c r="Z501" s="291"/>
      <c r="AA501" s="285"/>
      <c r="AB501" s="285"/>
      <c r="AC501" s="288"/>
      <c r="AD501" s="92"/>
      <c r="AE501" s="288"/>
      <c r="AF501" s="288"/>
      <c r="AG501" s="174"/>
    </row>
    <row r="502" spans="1:33" s="60" customFormat="1" ht="9" customHeight="1" x14ac:dyDescent="0.25">
      <c r="A502" s="215"/>
      <c r="B502" s="181"/>
      <c r="C502" s="181"/>
      <c r="D502" s="174"/>
      <c r="E502" s="181"/>
      <c r="F502" s="310"/>
      <c r="G502" s="210"/>
      <c r="H502" s="199"/>
      <c r="I502" s="91"/>
      <c r="J502" s="289"/>
      <c r="K502" s="289"/>
      <c r="L502" s="289"/>
      <c r="M502" s="289"/>
      <c r="N502" s="289"/>
      <c r="O502" s="289"/>
      <c r="P502" s="289"/>
      <c r="Q502" s="289"/>
      <c r="R502" s="289"/>
      <c r="S502" s="289"/>
      <c r="T502" s="289"/>
      <c r="U502" s="289"/>
      <c r="V502" s="289"/>
      <c r="W502" s="289"/>
      <c r="X502" s="289"/>
      <c r="Y502" s="210"/>
      <c r="Z502" s="199"/>
      <c r="AA502" s="286"/>
      <c r="AB502" s="286"/>
      <c r="AC502" s="289"/>
      <c r="AD502" s="91"/>
      <c r="AE502" s="289"/>
      <c r="AF502" s="289"/>
      <c r="AG502" s="174"/>
    </row>
    <row r="503" spans="1:33" s="60" customFormat="1" ht="15.75" customHeight="1" x14ac:dyDescent="0.25">
      <c r="A503" s="215"/>
      <c r="B503" s="181"/>
      <c r="C503" s="181"/>
      <c r="D503" s="174"/>
      <c r="E503" s="181"/>
      <c r="F503" s="145">
        <v>2021</v>
      </c>
      <c r="G503" s="146">
        <v>6687.1</v>
      </c>
      <c r="H503" s="148">
        <v>2726.9</v>
      </c>
      <c r="I503" s="91"/>
      <c r="J503" s="144"/>
      <c r="K503" s="144"/>
      <c r="L503" s="144"/>
      <c r="M503" s="144"/>
      <c r="N503" s="144"/>
      <c r="O503" s="144"/>
      <c r="P503" s="144"/>
      <c r="Q503" s="144"/>
      <c r="R503" s="144"/>
      <c r="S503" s="144"/>
      <c r="T503" s="144"/>
      <c r="U503" s="144"/>
      <c r="V503" s="144"/>
      <c r="W503" s="144"/>
      <c r="X503" s="144"/>
      <c r="Y503" s="146">
        <v>6687.1</v>
      </c>
      <c r="Z503" s="148">
        <v>2726.9</v>
      </c>
      <c r="AA503" s="147"/>
      <c r="AB503" s="147"/>
      <c r="AC503" s="144"/>
      <c r="AD503" s="91"/>
      <c r="AE503" s="144"/>
      <c r="AF503" s="144"/>
      <c r="AG503" s="174"/>
    </row>
    <row r="504" spans="1:33" s="60" customFormat="1" ht="37.5" customHeight="1" x14ac:dyDescent="0.25">
      <c r="A504" s="216"/>
      <c r="B504" s="182"/>
      <c r="C504" s="182"/>
      <c r="D504" s="175"/>
      <c r="E504" s="182"/>
      <c r="F504" s="23" t="s">
        <v>18</v>
      </c>
      <c r="G504" s="58">
        <f>SUM(G496:G503)</f>
        <v>33756.199999999997</v>
      </c>
      <c r="H504" s="29">
        <f>SUM(H496:H503)</f>
        <v>26231.899999999998</v>
      </c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34">
        <f>SUM(Y496:Y503)</f>
        <v>33756.199999999997</v>
      </c>
      <c r="Z504" s="29">
        <f>SUM(Z496:Z503)</f>
        <v>26231.899999999998</v>
      </c>
      <c r="AA504" s="23"/>
      <c r="AB504" s="23"/>
      <c r="AC504" s="21"/>
      <c r="AD504" s="21"/>
      <c r="AE504" s="21"/>
      <c r="AF504" s="21"/>
      <c r="AG504" s="175"/>
    </row>
    <row r="505" spans="1:33" s="40" customFormat="1" ht="15.75" customHeight="1" x14ac:dyDescent="0.25">
      <c r="A505" s="301">
        <v>4</v>
      </c>
      <c r="B505" s="180" t="s">
        <v>79</v>
      </c>
      <c r="C505" s="180" t="s">
        <v>236</v>
      </c>
      <c r="D505" s="173" t="s">
        <v>90</v>
      </c>
      <c r="E505" s="180" t="s">
        <v>50</v>
      </c>
      <c r="F505" s="63">
        <v>2018</v>
      </c>
      <c r="G505" s="54">
        <v>6203.82</v>
      </c>
      <c r="H505" s="54">
        <v>6082.6</v>
      </c>
      <c r="I505" s="48">
        <v>5397.3</v>
      </c>
      <c r="J505" s="48">
        <v>5291.9</v>
      </c>
      <c r="K505" s="48">
        <v>805.9</v>
      </c>
      <c r="L505" s="48">
        <v>790.1</v>
      </c>
      <c r="M505" s="63"/>
      <c r="N505" s="66"/>
      <c r="O505" s="67">
        <v>0</v>
      </c>
      <c r="P505" s="67">
        <v>0</v>
      </c>
      <c r="Q505" s="66"/>
      <c r="R505" s="66"/>
      <c r="S505" s="66"/>
      <c r="T505" s="66"/>
      <c r="U505" s="66"/>
      <c r="V505" s="66"/>
      <c r="W505" s="48"/>
      <c r="X505" s="48"/>
      <c r="Y505" s="66"/>
      <c r="Z505" s="66"/>
      <c r="AA505" s="66"/>
      <c r="AB505" s="66"/>
      <c r="AC505" s="48">
        <v>0.6</v>
      </c>
      <c r="AD505" s="54">
        <v>0.6</v>
      </c>
      <c r="AE505" s="66"/>
      <c r="AF505" s="66"/>
      <c r="AG505" s="173" t="s">
        <v>17</v>
      </c>
    </row>
    <row r="506" spans="1:33" s="40" customFormat="1" x14ac:dyDescent="0.25">
      <c r="A506" s="302"/>
      <c r="B506" s="181"/>
      <c r="C506" s="181"/>
      <c r="D506" s="174"/>
      <c r="E506" s="181"/>
      <c r="F506" s="63">
        <v>2019</v>
      </c>
      <c r="G506" s="54">
        <v>6209.2</v>
      </c>
      <c r="H506" s="48">
        <v>5776.6</v>
      </c>
      <c r="I506" s="48">
        <v>6002.7</v>
      </c>
      <c r="J506" s="48">
        <v>5583.7</v>
      </c>
      <c r="K506" s="48">
        <v>185.7</v>
      </c>
      <c r="L506" s="48">
        <v>172.1</v>
      </c>
      <c r="M506" s="63"/>
      <c r="N506" s="66"/>
      <c r="O506" s="67">
        <v>0</v>
      </c>
      <c r="P506" s="67">
        <v>0</v>
      </c>
      <c r="Q506" s="66"/>
      <c r="R506" s="66"/>
      <c r="S506" s="66"/>
      <c r="T506" s="66"/>
      <c r="U506" s="66"/>
      <c r="V506" s="66"/>
      <c r="W506" s="48"/>
      <c r="X506" s="48"/>
      <c r="Y506" s="66"/>
      <c r="Z506" s="66"/>
      <c r="AA506" s="66"/>
      <c r="AB506" s="66"/>
      <c r="AC506" s="48">
        <v>20.8</v>
      </c>
      <c r="AD506" s="48">
        <v>20.8</v>
      </c>
      <c r="AE506" s="66"/>
      <c r="AF506" s="66"/>
      <c r="AG506" s="174"/>
    </row>
    <row r="507" spans="1:33" s="40" customFormat="1" x14ac:dyDescent="0.25">
      <c r="A507" s="302"/>
      <c r="B507" s="181"/>
      <c r="C507" s="181"/>
      <c r="D507" s="174"/>
      <c r="E507" s="181"/>
      <c r="F507" s="63">
        <v>2020</v>
      </c>
      <c r="G507" s="54">
        <v>5137.5</v>
      </c>
      <c r="H507" s="48">
        <v>5132.3</v>
      </c>
      <c r="I507" s="54">
        <v>4977.8</v>
      </c>
      <c r="J507" s="48">
        <v>4977.8</v>
      </c>
      <c r="K507" s="54">
        <v>159.19999999999999</v>
      </c>
      <c r="L507" s="54">
        <v>154</v>
      </c>
      <c r="M507" s="63"/>
      <c r="N507" s="66"/>
      <c r="O507" s="67">
        <v>0</v>
      </c>
      <c r="P507" s="67">
        <v>0</v>
      </c>
      <c r="Q507" s="66"/>
      <c r="R507" s="66"/>
      <c r="S507" s="66"/>
      <c r="T507" s="66"/>
      <c r="U507" s="66"/>
      <c r="V507" s="66"/>
      <c r="W507" s="48"/>
      <c r="X507" s="48"/>
      <c r="Y507" s="66"/>
      <c r="Z507" s="66"/>
      <c r="AA507" s="66"/>
      <c r="AB507" s="66"/>
      <c r="AC507" s="48">
        <v>0.5</v>
      </c>
      <c r="AD507" s="48">
        <v>0.5</v>
      </c>
      <c r="AE507" s="66"/>
      <c r="AF507" s="66"/>
      <c r="AG507" s="174"/>
    </row>
    <row r="508" spans="1:33" s="40" customFormat="1" x14ac:dyDescent="0.25">
      <c r="A508" s="302"/>
      <c r="B508" s="181"/>
      <c r="C508" s="181"/>
      <c r="D508" s="174"/>
      <c r="E508" s="181"/>
      <c r="F508" s="63">
        <v>2021</v>
      </c>
      <c r="G508" s="54">
        <v>5226.1000000000004</v>
      </c>
      <c r="H508" s="48">
        <v>4931.8999999999996</v>
      </c>
      <c r="I508" s="54">
        <v>4815</v>
      </c>
      <c r="J508" s="48">
        <v>4783.8999999999996</v>
      </c>
      <c r="K508" s="54">
        <v>148.9</v>
      </c>
      <c r="L508" s="48">
        <v>147.5</v>
      </c>
      <c r="M508" s="63"/>
      <c r="N508" s="66"/>
      <c r="O508" s="67">
        <v>0</v>
      </c>
      <c r="P508" s="67">
        <v>0</v>
      </c>
      <c r="Q508" s="66"/>
      <c r="R508" s="66"/>
      <c r="S508" s="66"/>
      <c r="T508" s="66"/>
      <c r="U508" s="66"/>
      <c r="V508" s="66"/>
      <c r="W508" s="48"/>
      <c r="X508" s="48"/>
      <c r="Y508" s="66"/>
      <c r="Z508" s="66"/>
      <c r="AA508" s="66"/>
      <c r="AB508" s="66"/>
      <c r="AC508" s="48">
        <v>262.2</v>
      </c>
      <c r="AD508" s="48">
        <v>0.5</v>
      </c>
      <c r="AE508" s="66"/>
      <c r="AF508" s="66"/>
      <c r="AG508" s="174"/>
    </row>
    <row r="509" spans="1:33" s="40" customFormat="1" x14ac:dyDescent="0.25">
      <c r="A509" s="302"/>
      <c r="B509" s="181"/>
      <c r="C509" s="181"/>
      <c r="D509" s="174"/>
      <c r="E509" s="181"/>
      <c r="F509" s="63">
        <v>2022</v>
      </c>
      <c r="G509" s="54">
        <v>4828.1000000000004</v>
      </c>
      <c r="H509" s="48"/>
      <c r="I509" s="54">
        <v>4682.6000000000004</v>
      </c>
      <c r="J509" s="48"/>
      <c r="K509" s="54">
        <v>145</v>
      </c>
      <c r="L509" s="48"/>
      <c r="M509" s="65"/>
      <c r="N509" s="66"/>
      <c r="O509" s="67">
        <v>0</v>
      </c>
      <c r="P509" s="67"/>
      <c r="Q509" s="66"/>
      <c r="R509" s="66"/>
      <c r="S509" s="66"/>
      <c r="T509" s="66"/>
      <c r="U509" s="66"/>
      <c r="V509" s="66"/>
      <c r="W509" s="48"/>
      <c r="X509" s="48"/>
      <c r="Y509" s="66"/>
      <c r="Z509" s="66"/>
      <c r="AA509" s="66"/>
      <c r="AB509" s="66"/>
      <c r="AC509" s="48">
        <v>0.5</v>
      </c>
      <c r="AD509" s="48"/>
      <c r="AE509" s="66"/>
      <c r="AF509" s="66"/>
      <c r="AG509" s="174"/>
    </row>
    <row r="510" spans="1:33" s="40" customFormat="1" x14ac:dyDescent="0.25">
      <c r="A510" s="302"/>
      <c r="B510" s="181"/>
      <c r="C510" s="181"/>
      <c r="D510" s="174"/>
      <c r="E510" s="181"/>
      <c r="F510" s="63">
        <v>2023</v>
      </c>
      <c r="G510" s="54">
        <v>4828.1000000000004</v>
      </c>
      <c r="H510" s="48"/>
      <c r="I510" s="54">
        <v>4682.6000000000004</v>
      </c>
      <c r="J510" s="48"/>
      <c r="K510" s="54">
        <v>145</v>
      </c>
      <c r="L510" s="48"/>
      <c r="M510" s="65"/>
      <c r="N510" s="66"/>
      <c r="O510" s="67">
        <v>0</v>
      </c>
      <c r="P510" s="67"/>
      <c r="Q510" s="66"/>
      <c r="R510" s="66"/>
      <c r="S510" s="66"/>
      <c r="T510" s="66"/>
      <c r="U510" s="66"/>
      <c r="V510" s="66"/>
      <c r="W510" s="48"/>
      <c r="X510" s="48"/>
      <c r="Y510" s="66"/>
      <c r="Z510" s="66"/>
      <c r="AA510" s="66"/>
      <c r="AB510" s="66"/>
      <c r="AC510" s="48">
        <v>0.5</v>
      </c>
      <c r="AD510" s="48"/>
      <c r="AE510" s="66"/>
      <c r="AF510" s="66"/>
      <c r="AG510" s="174"/>
    </row>
    <row r="511" spans="1:33" s="40" customFormat="1" x14ac:dyDescent="0.25">
      <c r="A511" s="302"/>
      <c r="B511" s="181"/>
      <c r="C511" s="181"/>
      <c r="D511" s="174"/>
      <c r="E511" s="181"/>
      <c r="F511" s="63">
        <v>2024</v>
      </c>
      <c r="G511" s="54">
        <v>5364.6</v>
      </c>
      <c r="H511" s="48"/>
      <c r="I511" s="54">
        <v>5202.8999999999996</v>
      </c>
      <c r="J511" s="48"/>
      <c r="K511" s="54">
        <v>161.1</v>
      </c>
      <c r="L511" s="48"/>
      <c r="M511" s="65"/>
      <c r="N511" s="66"/>
      <c r="O511" s="67">
        <v>0</v>
      </c>
      <c r="P511" s="67"/>
      <c r="Q511" s="66"/>
      <c r="R511" s="66"/>
      <c r="S511" s="66"/>
      <c r="T511" s="66"/>
      <c r="U511" s="66"/>
      <c r="V511" s="66"/>
      <c r="W511" s="48"/>
      <c r="X511" s="48"/>
      <c r="Y511" s="66"/>
      <c r="Z511" s="66"/>
      <c r="AA511" s="66"/>
      <c r="AB511" s="66"/>
      <c r="AC511" s="48">
        <v>0.6</v>
      </c>
      <c r="AD511" s="48"/>
      <c r="AE511" s="66"/>
      <c r="AF511" s="66"/>
      <c r="AG511" s="174"/>
    </row>
    <row r="512" spans="1:33" s="40" customFormat="1" ht="65.25" customHeight="1" x14ac:dyDescent="0.25">
      <c r="A512" s="303"/>
      <c r="B512" s="182"/>
      <c r="C512" s="182"/>
      <c r="D512" s="175"/>
      <c r="E512" s="182"/>
      <c r="F512" s="57" t="s">
        <v>18</v>
      </c>
      <c r="G512" s="59">
        <f t="shared" ref="G512:L512" si="12">SUM(G505:G511)</f>
        <v>37797.42</v>
      </c>
      <c r="H512" s="59">
        <f t="shared" si="12"/>
        <v>21923.4</v>
      </c>
      <c r="I512" s="59">
        <f t="shared" si="12"/>
        <v>35760.9</v>
      </c>
      <c r="J512" s="58">
        <f t="shared" si="12"/>
        <v>20637.299999999996</v>
      </c>
      <c r="K512" s="59">
        <f t="shared" si="12"/>
        <v>1750.8</v>
      </c>
      <c r="L512" s="58">
        <f t="shared" si="12"/>
        <v>1263.7</v>
      </c>
      <c r="M512" s="57"/>
      <c r="N512" s="69"/>
      <c r="O512" s="70">
        <f>SUM(O505:O511)</f>
        <v>0</v>
      </c>
      <c r="P512" s="70">
        <f>SUM(P505:P511)</f>
        <v>0</v>
      </c>
      <c r="Q512" s="69"/>
      <c r="R512" s="69"/>
      <c r="S512" s="69"/>
      <c r="T512" s="69"/>
      <c r="U512" s="69"/>
      <c r="V512" s="69"/>
      <c r="W512" s="58"/>
      <c r="X512" s="58"/>
      <c r="Y512" s="69"/>
      <c r="Z512" s="69"/>
      <c r="AA512" s="69"/>
      <c r="AB512" s="69"/>
      <c r="AC512" s="58">
        <f>SUM(AC505:AC511)</f>
        <v>285.7</v>
      </c>
      <c r="AD512" s="59">
        <f>SUM(AD505:AD511)</f>
        <v>22.400000000000002</v>
      </c>
      <c r="AE512" s="69"/>
      <c r="AF512" s="69"/>
      <c r="AG512" s="175"/>
    </row>
    <row r="513" spans="1:33" s="60" customFormat="1" ht="21" customHeight="1" x14ac:dyDescent="0.25">
      <c r="A513" s="214">
        <v>5</v>
      </c>
      <c r="B513" s="180" t="s">
        <v>80</v>
      </c>
      <c r="C513" s="180" t="s">
        <v>223</v>
      </c>
      <c r="D513" s="173" t="s">
        <v>92</v>
      </c>
      <c r="E513" s="180" t="s">
        <v>50</v>
      </c>
      <c r="F513" s="63">
        <v>2019</v>
      </c>
      <c r="G513" s="48">
        <v>632.70000000000005</v>
      </c>
      <c r="H513" s="48">
        <v>632.70000000000005</v>
      </c>
      <c r="I513" s="54">
        <v>0</v>
      </c>
      <c r="J513" s="54">
        <v>0</v>
      </c>
      <c r="K513" s="54">
        <v>0</v>
      </c>
      <c r="L513" s="54">
        <v>0</v>
      </c>
      <c r="M513" s="65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>
        <v>632.70000000000005</v>
      </c>
      <c r="AD513" s="48">
        <v>632.70000000000005</v>
      </c>
      <c r="AE513" s="48"/>
      <c r="AF513" s="48"/>
      <c r="AG513" s="173" t="s">
        <v>17</v>
      </c>
    </row>
    <row r="514" spans="1:33" s="60" customFormat="1" x14ac:dyDescent="0.25">
      <c r="A514" s="215"/>
      <c r="B514" s="181"/>
      <c r="C514" s="181"/>
      <c r="D514" s="174"/>
      <c r="E514" s="181"/>
      <c r="F514" s="63">
        <v>2020</v>
      </c>
      <c r="G514" s="48">
        <v>953.7</v>
      </c>
      <c r="H514" s="48">
        <v>953.7</v>
      </c>
      <c r="I514" s="54">
        <v>336.5</v>
      </c>
      <c r="J514" s="48">
        <v>336.5</v>
      </c>
      <c r="K514" s="54">
        <v>50.3</v>
      </c>
      <c r="L514" s="54">
        <v>50.3</v>
      </c>
      <c r="M514" s="65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>
        <v>566.9</v>
      </c>
      <c r="AD514" s="48">
        <v>566.9</v>
      </c>
      <c r="AE514" s="48"/>
      <c r="AF514" s="48"/>
      <c r="AG514" s="174"/>
    </row>
    <row r="515" spans="1:33" s="60" customFormat="1" x14ac:dyDescent="0.25">
      <c r="A515" s="215"/>
      <c r="B515" s="181"/>
      <c r="C515" s="181"/>
      <c r="D515" s="174"/>
      <c r="E515" s="181"/>
      <c r="F515" s="63">
        <v>2021</v>
      </c>
      <c r="G515" s="54">
        <v>2102</v>
      </c>
      <c r="H515" s="48">
        <v>880.13</v>
      </c>
      <c r="I515" s="54">
        <v>1263.0999999999999</v>
      </c>
      <c r="J515" s="48">
        <v>209.78</v>
      </c>
      <c r="K515" s="54">
        <v>116.2</v>
      </c>
      <c r="L515" s="54">
        <v>116.2</v>
      </c>
      <c r="M515" s="65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>
        <v>722.7</v>
      </c>
      <c r="AD515" s="48">
        <v>554.15</v>
      </c>
      <c r="AE515" s="48"/>
      <c r="AF515" s="48"/>
      <c r="AG515" s="174"/>
    </row>
    <row r="516" spans="1:33" s="60" customFormat="1" x14ac:dyDescent="0.25">
      <c r="A516" s="215"/>
      <c r="B516" s="181"/>
      <c r="C516" s="181"/>
      <c r="D516" s="174"/>
      <c r="E516" s="181"/>
      <c r="F516" s="63">
        <v>2022</v>
      </c>
      <c r="G516" s="54">
        <v>759</v>
      </c>
      <c r="H516" s="48"/>
      <c r="I516" s="54">
        <v>0</v>
      </c>
      <c r="J516" s="54">
        <v>0</v>
      </c>
      <c r="K516" s="54">
        <v>0</v>
      </c>
      <c r="L516" s="54">
        <v>0</v>
      </c>
      <c r="M516" s="65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>
        <v>759</v>
      </c>
      <c r="AD516" s="58"/>
      <c r="AE516" s="48"/>
      <c r="AF516" s="48"/>
      <c r="AG516" s="174"/>
    </row>
    <row r="517" spans="1:33" s="60" customFormat="1" x14ac:dyDescent="0.25">
      <c r="A517" s="215"/>
      <c r="B517" s="181"/>
      <c r="C517" s="181"/>
      <c r="D517" s="174"/>
      <c r="E517" s="181"/>
      <c r="F517" s="63">
        <v>2023</v>
      </c>
      <c r="G517" s="54">
        <v>738</v>
      </c>
      <c r="H517" s="48"/>
      <c r="I517" s="54">
        <v>0</v>
      </c>
      <c r="J517" s="48"/>
      <c r="K517" s="54">
        <v>0</v>
      </c>
      <c r="L517" s="48"/>
      <c r="M517" s="65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>
        <v>738</v>
      </c>
      <c r="AD517" s="58"/>
      <c r="AE517" s="48"/>
      <c r="AF517" s="48"/>
      <c r="AG517" s="174"/>
    </row>
    <row r="518" spans="1:33" s="60" customFormat="1" x14ac:dyDescent="0.25">
      <c r="A518" s="215"/>
      <c r="B518" s="181"/>
      <c r="C518" s="181"/>
      <c r="D518" s="174"/>
      <c r="E518" s="181"/>
      <c r="F518" s="63">
        <v>2024</v>
      </c>
      <c r="G518" s="54">
        <v>585</v>
      </c>
      <c r="H518" s="48"/>
      <c r="I518" s="54">
        <v>0</v>
      </c>
      <c r="J518" s="48"/>
      <c r="K518" s="54">
        <v>0</v>
      </c>
      <c r="L518" s="48"/>
      <c r="M518" s="65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>
        <v>585</v>
      </c>
      <c r="AD518" s="58"/>
      <c r="AE518" s="48"/>
      <c r="AF518" s="48"/>
      <c r="AG518" s="174"/>
    </row>
    <row r="519" spans="1:33" s="60" customFormat="1" ht="25.5" customHeight="1" x14ac:dyDescent="0.25">
      <c r="A519" s="216"/>
      <c r="B519" s="182"/>
      <c r="C519" s="182"/>
      <c r="D519" s="175"/>
      <c r="E519" s="182"/>
      <c r="F519" s="57" t="s">
        <v>18</v>
      </c>
      <c r="G519" s="59">
        <f t="shared" ref="G519:L519" si="13">SUM(G513:G518)</f>
        <v>5770.4</v>
      </c>
      <c r="H519" s="58">
        <f t="shared" si="13"/>
        <v>2466.5300000000002</v>
      </c>
      <c r="I519" s="59">
        <f t="shared" si="13"/>
        <v>1599.6</v>
      </c>
      <c r="J519" s="59">
        <f t="shared" si="13"/>
        <v>546.28</v>
      </c>
      <c r="K519" s="59">
        <f t="shared" si="13"/>
        <v>166.5</v>
      </c>
      <c r="L519" s="59">
        <f t="shared" si="13"/>
        <v>166.5</v>
      </c>
      <c r="M519" s="6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  <c r="AC519" s="59">
        <f>SUM(AC513:AC518)</f>
        <v>4004.3</v>
      </c>
      <c r="AD519" s="58">
        <f>SUM(AD513:AD518)</f>
        <v>1753.75</v>
      </c>
      <c r="AE519" s="58"/>
      <c r="AF519" s="58"/>
      <c r="AG519" s="175"/>
    </row>
    <row r="520" spans="1:33" s="40" customFormat="1" x14ac:dyDescent="0.25">
      <c r="A520" s="301">
        <v>6</v>
      </c>
      <c r="B520" s="180" t="s">
        <v>156</v>
      </c>
      <c r="C520" s="180" t="s">
        <v>248</v>
      </c>
      <c r="D520" s="173" t="s">
        <v>90</v>
      </c>
      <c r="E520" s="180" t="s">
        <v>65</v>
      </c>
      <c r="F520" s="63">
        <v>2018</v>
      </c>
      <c r="G520" s="54">
        <v>2709.4</v>
      </c>
      <c r="H520" s="48">
        <v>1546.9</v>
      </c>
      <c r="I520" s="66"/>
      <c r="J520" s="66"/>
      <c r="K520" s="66"/>
      <c r="L520" s="71"/>
      <c r="M520" s="65"/>
      <c r="N520" s="71"/>
      <c r="O520" s="71"/>
      <c r="P520" s="71"/>
      <c r="Q520" s="71"/>
      <c r="R520" s="71"/>
      <c r="S520" s="71"/>
      <c r="T520" s="71"/>
      <c r="U520" s="71"/>
      <c r="V520" s="71"/>
      <c r="W520" s="54">
        <v>2179.4</v>
      </c>
      <c r="X520" s="48">
        <v>1067.5999999999999</v>
      </c>
      <c r="Y520" s="66"/>
      <c r="Z520" s="66"/>
      <c r="AA520" s="66"/>
      <c r="AB520" s="66"/>
      <c r="AC520" s="54">
        <v>530</v>
      </c>
      <c r="AD520" s="48">
        <v>479.3</v>
      </c>
      <c r="AE520" s="71"/>
      <c r="AF520" s="71"/>
      <c r="AG520" s="173" t="s">
        <v>17</v>
      </c>
    </row>
    <row r="521" spans="1:33" s="40" customFormat="1" x14ac:dyDescent="0.25">
      <c r="A521" s="302"/>
      <c r="B521" s="181"/>
      <c r="C521" s="181"/>
      <c r="D521" s="174"/>
      <c r="E521" s="181"/>
      <c r="F521" s="63">
        <v>2019</v>
      </c>
      <c r="G521" s="48">
        <v>4229.5</v>
      </c>
      <c r="H521" s="48">
        <v>2733.1</v>
      </c>
      <c r="I521" s="66"/>
      <c r="J521" s="66"/>
      <c r="K521" s="66"/>
      <c r="L521" s="71"/>
      <c r="M521" s="65"/>
      <c r="N521" s="71"/>
      <c r="O521" s="71"/>
      <c r="P521" s="71"/>
      <c r="Q521" s="71"/>
      <c r="R521" s="71"/>
      <c r="S521" s="71"/>
      <c r="T521" s="71"/>
      <c r="U521" s="71"/>
      <c r="V521" s="71"/>
      <c r="W521" s="54">
        <v>3579</v>
      </c>
      <c r="X521" s="54">
        <v>2082.6</v>
      </c>
      <c r="Y521" s="66"/>
      <c r="Z521" s="66"/>
      <c r="AA521" s="66"/>
      <c r="AB521" s="66"/>
      <c r="AC521" s="54">
        <v>650.5</v>
      </c>
      <c r="AD521" s="48">
        <v>650.5</v>
      </c>
      <c r="AE521" s="71"/>
      <c r="AF521" s="71"/>
      <c r="AG521" s="174"/>
    </row>
    <row r="522" spans="1:33" s="40" customFormat="1" x14ac:dyDescent="0.25">
      <c r="A522" s="302"/>
      <c r="B522" s="181"/>
      <c r="C522" s="181"/>
      <c r="D522" s="174"/>
      <c r="E522" s="181"/>
      <c r="F522" s="63">
        <v>2020</v>
      </c>
      <c r="G522" s="48">
        <v>5028.8</v>
      </c>
      <c r="H522" s="48">
        <v>4472.2</v>
      </c>
      <c r="I522" s="66"/>
      <c r="J522" s="66"/>
      <c r="K522" s="66"/>
      <c r="L522" s="71"/>
      <c r="M522" s="65"/>
      <c r="N522" s="71"/>
      <c r="O522" s="71"/>
      <c r="P522" s="71"/>
      <c r="Q522" s="71"/>
      <c r="R522" s="71"/>
      <c r="S522" s="71"/>
      <c r="T522" s="71"/>
      <c r="U522" s="71"/>
      <c r="V522" s="71"/>
      <c r="W522" s="54">
        <v>4212.8</v>
      </c>
      <c r="X522" s="48">
        <v>3739.6</v>
      </c>
      <c r="Y522" s="66"/>
      <c r="Z522" s="66"/>
      <c r="AA522" s="66"/>
      <c r="AB522" s="66"/>
      <c r="AC522" s="54">
        <v>816</v>
      </c>
      <c r="AD522" s="48">
        <v>732.6</v>
      </c>
      <c r="AE522" s="71"/>
      <c r="AF522" s="71"/>
      <c r="AG522" s="174"/>
    </row>
    <row r="523" spans="1:33" s="40" customFormat="1" x14ac:dyDescent="0.25">
      <c r="A523" s="302"/>
      <c r="B523" s="181"/>
      <c r="C523" s="181"/>
      <c r="D523" s="174"/>
      <c r="E523" s="181"/>
      <c r="F523" s="63">
        <v>2021</v>
      </c>
      <c r="G523" s="48">
        <v>3541.5</v>
      </c>
      <c r="H523" s="48">
        <v>3206.9</v>
      </c>
      <c r="I523" s="66"/>
      <c r="J523" s="66"/>
      <c r="K523" s="66"/>
      <c r="L523" s="71"/>
      <c r="M523" s="65"/>
      <c r="N523" s="71"/>
      <c r="O523" s="71"/>
      <c r="P523" s="71"/>
      <c r="Q523" s="71"/>
      <c r="R523" s="71"/>
      <c r="S523" s="71"/>
      <c r="T523" s="71"/>
      <c r="U523" s="71"/>
      <c r="V523" s="71"/>
      <c r="W523" s="54">
        <v>3055.5</v>
      </c>
      <c r="X523" s="48">
        <v>2821.4</v>
      </c>
      <c r="Y523" s="66"/>
      <c r="Z523" s="66"/>
      <c r="AA523" s="66"/>
      <c r="AB523" s="66"/>
      <c r="AC523" s="54">
        <v>486</v>
      </c>
      <c r="AD523" s="48">
        <v>385.5</v>
      </c>
      <c r="AE523" s="71"/>
      <c r="AF523" s="71"/>
      <c r="AG523" s="174"/>
    </row>
    <row r="524" spans="1:33" s="40" customFormat="1" x14ac:dyDescent="0.25">
      <c r="A524" s="302"/>
      <c r="B524" s="181"/>
      <c r="C524" s="181"/>
      <c r="D524" s="174"/>
      <c r="E524" s="181"/>
      <c r="F524" s="63">
        <v>2022</v>
      </c>
      <c r="G524" s="54">
        <v>2973</v>
      </c>
      <c r="H524" s="66"/>
      <c r="I524" s="66"/>
      <c r="J524" s="66"/>
      <c r="K524" s="66"/>
      <c r="L524" s="71"/>
      <c r="M524" s="65"/>
      <c r="N524" s="71"/>
      <c r="O524" s="71"/>
      <c r="P524" s="71"/>
      <c r="Q524" s="71"/>
      <c r="R524" s="71"/>
      <c r="S524" s="71"/>
      <c r="T524" s="71"/>
      <c r="U524" s="71"/>
      <c r="V524" s="71"/>
      <c r="W524" s="54">
        <v>2657</v>
      </c>
      <c r="X524" s="66"/>
      <c r="Y524" s="66"/>
      <c r="Z524" s="66"/>
      <c r="AA524" s="66"/>
      <c r="AB524" s="66"/>
      <c r="AC524" s="54">
        <v>316</v>
      </c>
      <c r="AD524" s="66"/>
      <c r="AE524" s="71"/>
      <c r="AF524" s="71"/>
      <c r="AG524" s="174"/>
    </row>
    <row r="525" spans="1:33" s="40" customFormat="1" x14ac:dyDescent="0.25">
      <c r="A525" s="302"/>
      <c r="B525" s="181"/>
      <c r="C525" s="181"/>
      <c r="D525" s="174"/>
      <c r="E525" s="181"/>
      <c r="F525" s="63">
        <v>2023</v>
      </c>
      <c r="G525" s="54">
        <v>3030</v>
      </c>
      <c r="H525" s="66"/>
      <c r="I525" s="66"/>
      <c r="J525" s="66"/>
      <c r="K525" s="66"/>
      <c r="L525" s="71"/>
      <c r="M525" s="65"/>
      <c r="N525" s="71"/>
      <c r="O525" s="71"/>
      <c r="P525" s="71"/>
      <c r="Q525" s="71"/>
      <c r="R525" s="71"/>
      <c r="S525" s="71"/>
      <c r="T525" s="71"/>
      <c r="U525" s="71"/>
      <c r="V525" s="71"/>
      <c r="W525" s="54">
        <v>2714</v>
      </c>
      <c r="X525" s="66"/>
      <c r="Y525" s="66"/>
      <c r="Z525" s="66"/>
      <c r="AA525" s="66"/>
      <c r="AB525" s="66"/>
      <c r="AC525" s="54">
        <v>316</v>
      </c>
      <c r="AD525" s="66"/>
      <c r="AE525" s="71"/>
      <c r="AF525" s="71"/>
      <c r="AG525" s="174"/>
    </row>
    <row r="526" spans="1:33" s="40" customFormat="1" x14ac:dyDescent="0.25">
      <c r="A526" s="302"/>
      <c r="B526" s="181"/>
      <c r="C526" s="181"/>
      <c r="D526" s="174"/>
      <c r="E526" s="181"/>
      <c r="F526" s="63">
        <v>2024</v>
      </c>
      <c r="G526" s="54">
        <v>3075.2</v>
      </c>
      <c r="H526" s="66"/>
      <c r="I526" s="66"/>
      <c r="J526" s="66"/>
      <c r="K526" s="66"/>
      <c r="L526" s="71"/>
      <c r="M526" s="65"/>
      <c r="N526" s="71"/>
      <c r="O526" s="71"/>
      <c r="P526" s="71"/>
      <c r="Q526" s="71"/>
      <c r="R526" s="71"/>
      <c r="S526" s="71"/>
      <c r="T526" s="71"/>
      <c r="U526" s="71"/>
      <c r="V526" s="71"/>
      <c r="W526" s="54">
        <v>2769.2</v>
      </c>
      <c r="X526" s="66"/>
      <c r="Y526" s="66"/>
      <c r="Z526" s="66"/>
      <c r="AA526" s="66"/>
      <c r="AB526" s="66"/>
      <c r="AC526" s="54">
        <v>306</v>
      </c>
      <c r="AD526" s="66"/>
      <c r="AE526" s="71"/>
      <c r="AF526" s="71"/>
      <c r="AG526" s="174"/>
    </row>
    <row r="527" spans="1:33" s="40" customFormat="1" ht="19.5" customHeight="1" x14ac:dyDescent="0.25">
      <c r="A527" s="303"/>
      <c r="B527" s="182"/>
      <c r="C527" s="182"/>
      <c r="D527" s="175"/>
      <c r="E527" s="182"/>
      <c r="F527" s="57" t="s">
        <v>18</v>
      </c>
      <c r="G527" s="59">
        <f>SUM(G520:G526)</f>
        <v>24587.4</v>
      </c>
      <c r="H527" s="59">
        <f>SUM(H520:H526)</f>
        <v>11959.1</v>
      </c>
      <c r="I527" s="66"/>
      <c r="J527" s="66"/>
      <c r="K527" s="66"/>
      <c r="L527" s="71"/>
      <c r="M527" s="68"/>
      <c r="N527" s="71"/>
      <c r="O527" s="71"/>
      <c r="P527" s="71"/>
      <c r="Q527" s="71"/>
      <c r="R527" s="71"/>
      <c r="S527" s="71"/>
      <c r="T527" s="71"/>
      <c r="U527" s="71"/>
      <c r="V527" s="71"/>
      <c r="W527" s="59">
        <f>SUM(W520:W526)</f>
        <v>21166.9</v>
      </c>
      <c r="X527" s="58">
        <f>SUM(X520:X526)</f>
        <v>9711.1999999999989</v>
      </c>
      <c r="Y527" s="66"/>
      <c r="Z527" s="66"/>
      <c r="AA527" s="66"/>
      <c r="AB527" s="66"/>
      <c r="AC527" s="59">
        <f>SUM(AC520:AC526)</f>
        <v>3420.5</v>
      </c>
      <c r="AD527" s="58">
        <f>SUM(AD520:AD526)</f>
        <v>2247.9</v>
      </c>
      <c r="AE527" s="71"/>
      <c r="AF527" s="71"/>
      <c r="AG527" s="175"/>
    </row>
    <row r="528" spans="1:33" ht="15.75" customHeight="1" x14ac:dyDescent="0.25">
      <c r="A528" s="299">
        <v>7</v>
      </c>
      <c r="B528" s="300" t="s">
        <v>96</v>
      </c>
      <c r="C528" s="297" t="s">
        <v>97</v>
      </c>
      <c r="D528" s="298" t="s">
        <v>98</v>
      </c>
      <c r="E528" s="167" t="s">
        <v>99</v>
      </c>
      <c r="F528" s="157">
        <v>2020</v>
      </c>
      <c r="G528" s="98">
        <v>3341.1</v>
      </c>
      <c r="H528" s="98">
        <v>0</v>
      </c>
      <c r="I528" s="99"/>
      <c r="J528" s="99"/>
      <c r="K528" s="99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98">
        <v>2389.1</v>
      </c>
      <c r="X528" s="98">
        <v>0</v>
      </c>
      <c r="Y528" s="99"/>
      <c r="Z528" s="99"/>
      <c r="AA528" s="99"/>
      <c r="AB528" s="99"/>
      <c r="AC528" s="98">
        <v>952</v>
      </c>
      <c r="AD528" s="98">
        <v>0</v>
      </c>
      <c r="AE528" s="81"/>
      <c r="AF528" s="81"/>
      <c r="AG528" s="161"/>
    </row>
    <row r="529" spans="1:33" x14ac:dyDescent="0.25">
      <c r="A529" s="299"/>
      <c r="B529" s="300"/>
      <c r="C529" s="297"/>
      <c r="D529" s="298"/>
      <c r="E529" s="168"/>
      <c r="F529" s="157">
        <v>2021</v>
      </c>
      <c r="G529" s="98">
        <v>3533.3</v>
      </c>
      <c r="H529" s="98">
        <v>0</v>
      </c>
      <c r="I529" s="99"/>
      <c r="J529" s="99"/>
      <c r="K529" s="99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98">
        <v>2531.3000000000002</v>
      </c>
      <c r="X529" s="98">
        <v>0</v>
      </c>
      <c r="Y529" s="99"/>
      <c r="Z529" s="99"/>
      <c r="AA529" s="99"/>
      <c r="AB529" s="99"/>
      <c r="AC529" s="98">
        <v>1002</v>
      </c>
      <c r="AD529" s="98">
        <v>0</v>
      </c>
      <c r="AE529" s="81"/>
      <c r="AF529" s="81"/>
      <c r="AG529" s="162"/>
    </row>
    <row r="530" spans="1:33" x14ac:dyDescent="0.25">
      <c r="A530" s="299"/>
      <c r="B530" s="300"/>
      <c r="C530" s="297"/>
      <c r="D530" s="298"/>
      <c r="E530" s="168"/>
      <c r="F530" s="82">
        <v>2022</v>
      </c>
      <c r="G530" s="98">
        <v>4109.8</v>
      </c>
      <c r="H530" s="98"/>
      <c r="I530" s="99"/>
      <c r="J530" s="99"/>
      <c r="K530" s="99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98">
        <v>3257.8</v>
      </c>
      <c r="X530" s="98"/>
      <c r="Y530" s="99"/>
      <c r="Z530" s="99"/>
      <c r="AA530" s="99"/>
      <c r="AB530" s="99"/>
      <c r="AC530" s="98">
        <v>852</v>
      </c>
      <c r="AD530" s="98"/>
      <c r="AE530" s="81"/>
      <c r="AF530" s="81"/>
      <c r="AG530" s="162"/>
    </row>
    <row r="531" spans="1:33" x14ac:dyDescent="0.25">
      <c r="A531" s="299"/>
      <c r="B531" s="300"/>
      <c r="C531" s="297"/>
      <c r="D531" s="298"/>
      <c r="E531" s="168"/>
      <c r="F531" s="82">
        <v>2023</v>
      </c>
      <c r="G531" s="98">
        <v>0</v>
      </c>
      <c r="H531" s="98"/>
      <c r="I531" s="99"/>
      <c r="J531" s="99"/>
      <c r="K531" s="99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98">
        <v>0</v>
      </c>
      <c r="X531" s="98"/>
      <c r="Y531" s="99"/>
      <c r="Z531" s="99"/>
      <c r="AA531" s="99"/>
      <c r="AB531" s="99"/>
      <c r="AC531" s="98">
        <v>0</v>
      </c>
      <c r="AD531" s="98"/>
      <c r="AE531" s="81"/>
      <c r="AF531" s="81"/>
      <c r="AG531" s="162"/>
    </row>
    <row r="532" spans="1:33" x14ac:dyDescent="0.25">
      <c r="A532" s="299"/>
      <c r="B532" s="300"/>
      <c r="C532" s="297"/>
      <c r="D532" s="298"/>
      <c r="E532" s="168"/>
      <c r="F532" s="82">
        <v>2024</v>
      </c>
      <c r="G532" s="98">
        <v>0</v>
      </c>
      <c r="H532" s="98"/>
      <c r="I532" s="99"/>
      <c r="J532" s="99"/>
      <c r="K532" s="99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98">
        <v>0</v>
      </c>
      <c r="X532" s="98"/>
      <c r="Y532" s="99"/>
      <c r="Z532" s="99"/>
      <c r="AA532" s="99"/>
      <c r="AB532" s="99"/>
      <c r="AC532" s="98">
        <v>0</v>
      </c>
      <c r="AD532" s="98"/>
      <c r="AE532" s="81"/>
      <c r="AF532" s="81"/>
      <c r="AG532" s="162"/>
    </row>
    <row r="533" spans="1:33" x14ac:dyDescent="0.25">
      <c r="A533" s="299"/>
      <c r="B533" s="300"/>
      <c r="C533" s="297"/>
      <c r="D533" s="298"/>
      <c r="E533" s="168"/>
      <c r="F533" s="1" t="s">
        <v>100</v>
      </c>
      <c r="G533" s="98">
        <v>0</v>
      </c>
      <c r="H533" s="98"/>
      <c r="I533" s="99"/>
      <c r="J533" s="99"/>
      <c r="K533" s="99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98">
        <v>0</v>
      </c>
      <c r="X533" s="98"/>
      <c r="Y533" s="99"/>
      <c r="Z533" s="99"/>
      <c r="AA533" s="99"/>
      <c r="AB533" s="99"/>
      <c r="AC533" s="98">
        <v>0</v>
      </c>
      <c r="AD533" s="98"/>
      <c r="AE533" s="81"/>
      <c r="AF533" s="81"/>
      <c r="AG533" s="162"/>
    </row>
    <row r="534" spans="1:33" ht="22.5" customHeight="1" x14ac:dyDescent="0.25">
      <c r="A534" s="299"/>
      <c r="B534" s="300"/>
      <c r="C534" s="297"/>
      <c r="D534" s="298"/>
      <c r="E534" s="169"/>
      <c r="F534" s="57" t="s">
        <v>18</v>
      </c>
      <c r="G534" s="100">
        <v>10984.2</v>
      </c>
      <c r="H534" s="158">
        <f>SUM(H528:H533)</f>
        <v>0</v>
      </c>
      <c r="I534" s="99"/>
      <c r="J534" s="99"/>
      <c r="K534" s="99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100">
        <v>8178.2</v>
      </c>
      <c r="X534" s="98">
        <f>SUM(X528:X533)</f>
        <v>0</v>
      </c>
      <c r="Y534" s="99"/>
      <c r="Z534" s="99"/>
      <c r="AA534" s="99"/>
      <c r="AB534" s="99"/>
      <c r="AC534" s="100">
        <v>2806</v>
      </c>
      <c r="AD534" s="98">
        <f>SUM(AD528:AD533)</f>
        <v>0</v>
      </c>
      <c r="AE534" s="81"/>
      <c r="AF534" s="81"/>
      <c r="AG534" s="163"/>
    </row>
    <row r="535" spans="1:33" ht="18" customHeight="1" x14ac:dyDescent="0.25">
      <c r="A535" s="298">
        <v>8</v>
      </c>
      <c r="B535" s="300" t="s">
        <v>158</v>
      </c>
      <c r="C535" s="297" t="s">
        <v>161</v>
      </c>
      <c r="D535" s="170" t="s">
        <v>159</v>
      </c>
      <c r="E535" s="297" t="s">
        <v>160</v>
      </c>
      <c r="F535" s="118">
        <v>2020</v>
      </c>
      <c r="G535" s="98">
        <v>907.5</v>
      </c>
      <c r="H535" s="98">
        <v>907.5</v>
      </c>
      <c r="I535" s="101"/>
      <c r="J535" s="101"/>
      <c r="K535" s="101">
        <v>898.4</v>
      </c>
      <c r="L535" s="1">
        <v>898.4</v>
      </c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98">
        <v>9.1</v>
      </c>
      <c r="AD535" s="1">
        <v>9.1</v>
      </c>
      <c r="AE535" s="1"/>
      <c r="AF535" s="1"/>
      <c r="AG535" s="170" t="s">
        <v>17</v>
      </c>
    </row>
    <row r="536" spans="1:33" x14ac:dyDescent="0.25">
      <c r="A536" s="298"/>
      <c r="B536" s="300"/>
      <c r="C536" s="307"/>
      <c r="D536" s="171"/>
      <c r="E536" s="307"/>
      <c r="F536" s="118">
        <v>2021</v>
      </c>
      <c r="G536" s="98">
        <v>0</v>
      </c>
      <c r="H536" s="98">
        <v>0</v>
      </c>
      <c r="I536" s="101"/>
      <c r="J536" s="101"/>
      <c r="K536" s="98">
        <v>0</v>
      </c>
      <c r="L536" s="2">
        <v>0</v>
      </c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98">
        <v>0</v>
      </c>
      <c r="AD536" s="2">
        <v>0</v>
      </c>
      <c r="AE536" s="1"/>
      <c r="AF536" s="1"/>
      <c r="AG536" s="171"/>
    </row>
    <row r="537" spans="1:33" x14ac:dyDescent="0.25">
      <c r="A537" s="298"/>
      <c r="B537" s="300"/>
      <c r="C537" s="307"/>
      <c r="D537" s="171"/>
      <c r="E537" s="307"/>
      <c r="F537" s="94">
        <v>2022</v>
      </c>
      <c r="G537" s="98">
        <v>0</v>
      </c>
      <c r="H537" s="98"/>
      <c r="I537" s="101"/>
      <c r="J537" s="101"/>
      <c r="K537" s="98"/>
      <c r="L537" s="2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98">
        <v>0</v>
      </c>
      <c r="AD537" s="1"/>
      <c r="AE537" s="1"/>
      <c r="AF537" s="1"/>
      <c r="AG537" s="171"/>
    </row>
    <row r="538" spans="1:33" x14ac:dyDescent="0.25">
      <c r="A538" s="298"/>
      <c r="B538" s="300"/>
      <c r="C538" s="307"/>
      <c r="D538" s="171"/>
      <c r="E538" s="307"/>
      <c r="F538" s="94">
        <v>2023</v>
      </c>
      <c r="G538" s="98">
        <v>0</v>
      </c>
      <c r="H538" s="98"/>
      <c r="I538" s="101"/>
      <c r="J538" s="101"/>
      <c r="K538" s="98"/>
      <c r="L538" s="2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98">
        <v>0</v>
      </c>
      <c r="AD538" s="1"/>
      <c r="AE538" s="1"/>
      <c r="AF538" s="1"/>
      <c r="AG538" s="171"/>
    </row>
    <row r="539" spans="1:33" x14ac:dyDescent="0.25">
      <c r="A539" s="298"/>
      <c r="B539" s="300"/>
      <c r="C539" s="307"/>
      <c r="D539" s="171"/>
      <c r="E539" s="307"/>
      <c r="F539" s="94">
        <v>2024</v>
      </c>
      <c r="G539" s="98">
        <v>0</v>
      </c>
      <c r="H539" s="98"/>
      <c r="I539" s="101"/>
      <c r="J539" s="101"/>
      <c r="K539" s="98"/>
      <c r="L539" s="2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98">
        <v>0</v>
      </c>
      <c r="AD539" s="1"/>
      <c r="AE539" s="1"/>
      <c r="AF539" s="1"/>
      <c r="AG539" s="171"/>
    </row>
    <row r="540" spans="1:33" x14ac:dyDescent="0.25">
      <c r="A540" s="298"/>
      <c r="B540" s="300"/>
      <c r="C540" s="307"/>
      <c r="D540" s="171"/>
      <c r="E540" s="307"/>
      <c r="F540" s="94">
        <v>2025</v>
      </c>
      <c r="G540" s="98">
        <v>0</v>
      </c>
      <c r="H540" s="98"/>
      <c r="I540" s="101"/>
      <c r="J540" s="101"/>
      <c r="K540" s="98"/>
      <c r="L540" s="2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98">
        <v>0</v>
      </c>
      <c r="AD540" s="1"/>
      <c r="AE540" s="1"/>
      <c r="AF540" s="1"/>
      <c r="AG540" s="171"/>
    </row>
    <row r="541" spans="1:33" x14ac:dyDescent="0.25">
      <c r="A541" s="298"/>
      <c r="B541" s="300"/>
      <c r="C541" s="307"/>
      <c r="D541" s="171"/>
      <c r="E541" s="307"/>
      <c r="F541" s="94">
        <v>2026</v>
      </c>
      <c r="G541" s="98">
        <v>0</v>
      </c>
      <c r="H541" s="98"/>
      <c r="I541" s="101"/>
      <c r="J541" s="101"/>
      <c r="K541" s="98"/>
      <c r="L541" s="2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98">
        <v>0</v>
      </c>
      <c r="AD541" s="1"/>
      <c r="AE541" s="1"/>
      <c r="AF541" s="1"/>
      <c r="AG541" s="171"/>
    </row>
    <row r="542" spans="1:33" x14ac:dyDescent="0.25">
      <c r="A542" s="298"/>
      <c r="B542" s="300"/>
      <c r="C542" s="307"/>
      <c r="D542" s="171"/>
      <c r="E542" s="307"/>
      <c r="F542" s="94">
        <v>2027</v>
      </c>
      <c r="G542" s="98">
        <v>0</v>
      </c>
      <c r="H542" s="98"/>
      <c r="I542" s="101"/>
      <c r="J542" s="101"/>
      <c r="K542" s="98"/>
      <c r="L542" s="2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98">
        <v>0</v>
      </c>
      <c r="AD542" s="1"/>
      <c r="AE542" s="1"/>
      <c r="AF542" s="1"/>
      <c r="AG542" s="171"/>
    </row>
    <row r="543" spans="1:33" x14ac:dyDescent="0.25">
      <c r="A543" s="298"/>
      <c r="B543" s="300"/>
      <c r="C543" s="307"/>
      <c r="D543" s="171"/>
      <c r="E543" s="307"/>
      <c r="F543" s="94">
        <v>2028</v>
      </c>
      <c r="G543" s="98">
        <v>0</v>
      </c>
      <c r="H543" s="98"/>
      <c r="I543" s="101"/>
      <c r="J543" s="101"/>
      <c r="K543" s="98"/>
      <c r="L543" s="2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98">
        <v>0</v>
      </c>
      <c r="AD543" s="1"/>
      <c r="AE543" s="1"/>
      <c r="AF543" s="1"/>
      <c r="AG543" s="171"/>
    </row>
    <row r="544" spans="1:33" x14ac:dyDescent="0.25">
      <c r="A544" s="298"/>
      <c r="B544" s="300"/>
      <c r="C544" s="307"/>
      <c r="D544" s="172"/>
      <c r="E544" s="307"/>
      <c r="F544" s="9" t="s">
        <v>18</v>
      </c>
      <c r="G544" s="100">
        <v>907.5</v>
      </c>
      <c r="H544" s="10">
        <f>SUM(H535:H543)</f>
        <v>907.5</v>
      </c>
      <c r="I544" s="1"/>
      <c r="J544" s="1"/>
      <c r="K544" s="9">
        <v>898.4</v>
      </c>
      <c r="L544" s="9">
        <f>SUM(L535:L543)</f>
        <v>898.4</v>
      </c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00">
        <v>9.1</v>
      </c>
      <c r="AD544" s="9">
        <f>SUM(AD535:AD543)</f>
        <v>9.1</v>
      </c>
      <c r="AE544" s="1"/>
      <c r="AF544" s="1"/>
      <c r="AG544" s="172"/>
    </row>
    <row r="545" spans="1:33" ht="15" customHeight="1" x14ac:dyDescent="0.25">
      <c r="A545" s="161">
        <v>9</v>
      </c>
      <c r="B545" s="313" t="s">
        <v>168</v>
      </c>
      <c r="C545" s="313" t="s">
        <v>257</v>
      </c>
      <c r="D545" s="314" t="s">
        <v>169</v>
      </c>
      <c r="E545" s="313" t="s">
        <v>50</v>
      </c>
      <c r="F545" s="94">
        <v>2021</v>
      </c>
      <c r="G545" s="2">
        <v>200</v>
      </c>
      <c r="H545" s="2">
        <v>150</v>
      </c>
      <c r="I545" s="140"/>
      <c r="J545" s="81"/>
      <c r="K545" s="140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  <c r="AA545" s="81"/>
      <c r="AB545" s="81"/>
      <c r="AC545" s="2">
        <v>200</v>
      </c>
      <c r="AD545" s="2">
        <v>150</v>
      </c>
      <c r="AE545" s="81"/>
      <c r="AF545" s="81"/>
      <c r="AG545" s="161" t="s">
        <v>17</v>
      </c>
    </row>
    <row r="546" spans="1:33" x14ac:dyDescent="0.25">
      <c r="A546" s="162"/>
      <c r="B546" s="313"/>
      <c r="C546" s="313"/>
      <c r="D546" s="314"/>
      <c r="E546" s="313"/>
      <c r="F546" s="94">
        <v>2022</v>
      </c>
      <c r="G546" s="2">
        <v>2200</v>
      </c>
      <c r="H546" s="81"/>
      <c r="I546" s="140"/>
      <c r="J546" s="81"/>
      <c r="K546" s="140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  <c r="AC546" s="2">
        <v>2200</v>
      </c>
      <c r="AD546" s="81"/>
      <c r="AE546" s="81"/>
      <c r="AF546" s="81"/>
      <c r="AG546" s="162"/>
    </row>
    <row r="547" spans="1:33" x14ac:dyDescent="0.25">
      <c r="A547" s="162"/>
      <c r="B547" s="313"/>
      <c r="C547" s="313"/>
      <c r="D547" s="314"/>
      <c r="E547" s="313"/>
      <c r="F547" s="94">
        <v>2023</v>
      </c>
      <c r="G547" s="2">
        <v>270</v>
      </c>
      <c r="H547" s="81"/>
      <c r="I547" s="140"/>
      <c r="J547" s="81"/>
      <c r="K547" s="140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  <c r="AA547" s="81"/>
      <c r="AB547" s="81"/>
      <c r="AC547" s="2">
        <v>270</v>
      </c>
      <c r="AD547" s="81"/>
      <c r="AE547" s="81"/>
      <c r="AF547" s="81"/>
      <c r="AG547" s="162"/>
    </row>
    <row r="548" spans="1:33" x14ac:dyDescent="0.25">
      <c r="A548" s="162"/>
      <c r="B548" s="313"/>
      <c r="C548" s="313"/>
      <c r="D548" s="314"/>
      <c r="E548" s="313"/>
      <c r="F548" s="94">
        <v>2024</v>
      </c>
      <c r="G548" s="2">
        <v>20</v>
      </c>
      <c r="H548" s="81"/>
      <c r="I548" s="140"/>
      <c r="J548" s="81"/>
      <c r="K548" s="140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  <c r="AA548" s="81"/>
      <c r="AB548" s="81"/>
      <c r="AC548" s="2">
        <v>20</v>
      </c>
      <c r="AD548" s="81"/>
      <c r="AE548" s="81"/>
      <c r="AF548" s="81"/>
      <c r="AG548" s="162"/>
    </row>
    <row r="549" spans="1:33" x14ac:dyDescent="0.25">
      <c r="A549" s="162"/>
      <c r="B549" s="313"/>
      <c r="C549" s="313"/>
      <c r="D549" s="314"/>
      <c r="E549" s="313"/>
      <c r="F549" s="94">
        <v>2025</v>
      </c>
      <c r="G549" s="2">
        <v>0</v>
      </c>
      <c r="H549" s="81"/>
      <c r="I549" s="140"/>
      <c r="J549" s="81"/>
      <c r="K549" s="140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  <c r="AA549" s="81"/>
      <c r="AB549" s="81"/>
      <c r="AC549" s="2">
        <v>0</v>
      </c>
      <c r="AD549" s="81"/>
      <c r="AE549" s="81"/>
      <c r="AF549" s="81"/>
      <c r="AG549" s="162"/>
    </row>
    <row r="550" spans="1:33" x14ac:dyDescent="0.25">
      <c r="A550" s="163"/>
      <c r="B550" s="313"/>
      <c r="C550" s="313"/>
      <c r="D550" s="314"/>
      <c r="E550" s="313"/>
      <c r="F550" s="9" t="s">
        <v>18</v>
      </c>
      <c r="G550" s="10">
        <f>SUM(G545:G549)</f>
        <v>2690</v>
      </c>
      <c r="H550" s="10">
        <f>SUM(H545:H549)</f>
        <v>150</v>
      </c>
      <c r="I550" s="141"/>
      <c r="J550" s="81"/>
      <c r="K550" s="14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  <c r="AA550" s="81"/>
      <c r="AB550" s="81"/>
      <c r="AC550" s="10">
        <f>SUM(AC545:AC549)</f>
        <v>2690</v>
      </c>
      <c r="AD550" s="10">
        <f>SUM(AD545:AD549)</f>
        <v>150</v>
      </c>
      <c r="AE550" s="81"/>
      <c r="AF550" s="81"/>
      <c r="AG550" s="163"/>
    </row>
    <row r="551" spans="1:33" ht="28.5" customHeight="1" x14ac:dyDescent="0.25">
      <c r="A551" s="312" t="s">
        <v>216</v>
      </c>
      <c r="B551" s="311" t="s">
        <v>176</v>
      </c>
      <c r="C551" s="167" t="s">
        <v>243</v>
      </c>
      <c r="D551" s="298" t="s">
        <v>177</v>
      </c>
      <c r="E551" s="167" t="s">
        <v>178</v>
      </c>
      <c r="F551" s="118">
        <v>2022</v>
      </c>
      <c r="G551" s="1">
        <v>12929.5</v>
      </c>
      <c r="H551" s="81"/>
      <c r="I551" s="81"/>
      <c r="J551" s="81"/>
      <c r="K551" s="1">
        <v>347.5</v>
      </c>
      <c r="L551" s="81"/>
      <c r="M551" s="81"/>
      <c r="N551" s="81"/>
      <c r="O551" s="81"/>
      <c r="P551" s="81"/>
      <c r="Q551" s="81"/>
      <c r="R551" s="81"/>
      <c r="S551" s="1">
        <v>12541.6</v>
      </c>
      <c r="T551" s="81"/>
      <c r="U551" s="81"/>
      <c r="V551" s="81"/>
      <c r="W551" s="81"/>
      <c r="X551" s="81"/>
      <c r="Y551" s="81"/>
      <c r="Z551" s="81"/>
      <c r="AA551" s="81"/>
      <c r="AB551" s="81"/>
      <c r="AC551" s="1">
        <v>40.4</v>
      </c>
      <c r="AD551" s="81"/>
      <c r="AE551" s="81"/>
      <c r="AF551" s="81"/>
      <c r="AG551" s="161" t="s">
        <v>17</v>
      </c>
    </row>
    <row r="552" spans="1:33" ht="25.5" customHeight="1" x14ac:dyDescent="0.25">
      <c r="A552" s="312"/>
      <c r="B552" s="311"/>
      <c r="C552" s="168"/>
      <c r="D552" s="298"/>
      <c r="E552" s="168"/>
      <c r="F552" s="118">
        <v>2023</v>
      </c>
      <c r="G552" s="2">
        <v>0</v>
      </c>
      <c r="H552" s="81"/>
      <c r="I552" s="81"/>
      <c r="J552" s="81"/>
      <c r="K552" s="140">
        <v>0</v>
      </c>
      <c r="L552" s="81"/>
      <c r="M552" s="81"/>
      <c r="N552" s="81"/>
      <c r="O552" s="81"/>
      <c r="P552" s="81"/>
      <c r="Q552" s="81"/>
      <c r="R552" s="81"/>
      <c r="S552" s="140">
        <v>0</v>
      </c>
      <c r="T552" s="81"/>
      <c r="U552" s="81"/>
      <c r="V552" s="81"/>
      <c r="W552" s="81"/>
      <c r="X552" s="81"/>
      <c r="Y552" s="81"/>
      <c r="Z552" s="81"/>
      <c r="AA552" s="81"/>
      <c r="AB552" s="81"/>
      <c r="AC552" s="2">
        <v>0</v>
      </c>
      <c r="AD552" s="81"/>
      <c r="AE552" s="81"/>
      <c r="AF552" s="81"/>
      <c r="AG552" s="162"/>
    </row>
    <row r="553" spans="1:33" ht="52.5" customHeight="1" x14ac:dyDescent="0.25">
      <c r="A553" s="312"/>
      <c r="B553" s="311"/>
      <c r="C553" s="169"/>
      <c r="D553" s="298"/>
      <c r="E553" s="169"/>
      <c r="F553" s="9" t="s">
        <v>18</v>
      </c>
      <c r="G553" s="9">
        <f>SUM(G551:G552)</f>
        <v>12929.5</v>
      </c>
      <c r="H553" s="81"/>
      <c r="I553" s="81"/>
      <c r="J553" s="81"/>
      <c r="K553" s="132">
        <f>SUM(K551:K552)</f>
        <v>347.5</v>
      </c>
      <c r="L553" s="81"/>
      <c r="M553" s="81"/>
      <c r="N553" s="81"/>
      <c r="O553" s="81"/>
      <c r="P553" s="81"/>
      <c r="Q553" s="81"/>
      <c r="R553" s="81"/>
      <c r="S553" s="132">
        <f>SUM(S551:S552)</f>
        <v>12541.6</v>
      </c>
      <c r="T553" s="81"/>
      <c r="U553" s="81"/>
      <c r="V553" s="81"/>
      <c r="W553" s="81"/>
      <c r="X553" s="81"/>
      <c r="Y553" s="81"/>
      <c r="Z553" s="81"/>
      <c r="AA553" s="81"/>
      <c r="AB553" s="81"/>
      <c r="AC553" s="9">
        <f>SUM(AC551:AC552)</f>
        <v>40.4</v>
      </c>
      <c r="AD553" s="81"/>
      <c r="AE553" s="81"/>
      <c r="AF553" s="81"/>
      <c r="AG553" s="163"/>
    </row>
    <row r="554" spans="1:33" ht="15.75" customHeight="1" x14ac:dyDescent="0.25">
      <c r="A554" s="161">
        <v>11</v>
      </c>
      <c r="B554" s="164" t="s">
        <v>191</v>
      </c>
      <c r="C554" s="167" t="s">
        <v>262</v>
      </c>
      <c r="D554" s="170" t="s">
        <v>192</v>
      </c>
      <c r="E554" s="167" t="s">
        <v>99</v>
      </c>
      <c r="F554" s="118">
        <v>2022</v>
      </c>
      <c r="G554" s="1">
        <v>795.9</v>
      </c>
      <c r="H554" s="81"/>
      <c r="I554" s="81"/>
      <c r="J554" s="81"/>
      <c r="K554" s="1">
        <v>787.9</v>
      </c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  <c r="AA554" s="81"/>
      <c r="AB554" s="81"/>
      <c r="AC554" s="2">
        <v>8</v>
      </c>
      <c r="AD554" s="81"/>
      <c r="AE554" s="81"/>
      <c r="AF554" s="81"/>
      <c r="AG554" s="161" t="s">
        <v>17</v>
      </c>
    </row>
    <row r="555" spans="1:33" x14ac:dyDescent="0.25">
      <c r="A555" s="162"/>
      <c r="B555" s="165"/>
      <c r="C555" s="168"/>
      <c r="D555" s="171"/>
      <c r="E555" s="168"/>
      <c r="F555" s="118">
        <v>2023</v>
      </c>
      <c r="G555" s="133">
        <v>0</v>
      </c>
      <c r="H555" s="81"/>
      <c r="I555" s="81"/>
      <c r="J555" s="81"/>
      <c r="K555" s="2">
        <v>0</v>
      </c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  <c r="AA555" s="81"/>
      <c r="AB555" s="81"/>
      <c r="AC555" s="2">
        <v>0</v>
      </c>
      <c r="AD555" s="81"/>
      <c r="AE555" s="81"/>
      <c r="AF555" s="81"/>
      <c r="AG555" s="162"/>
    </row>
    <row r="556" spans="1:33" x14ac:dyDescent="0.25">
      <c r="A556" s="162"/>
      <c r="B556" s="165"/>
      <c r="C556" s="168"/>
      <c r="D556" s="171"/>
      <c r="E556" s="168"/>
      <c r="F556" s="118">
        <v>2024</v>
      </c>
      <c r="G556" s="133">
        <v>0</v>
      </c>
      <c r="H556" s="81"/>
      <c r="I556" s="81"/>
      <c r="J556" s="81"/>
      <c r="K556" s="2">
        <v>0</v>
      </c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  <c r="AA556" s="81"/>
      <c r="AB556" s="81"/>
      <c r="AC556" s="2">
        <v>0</v>
      </c>
      <c r="AD556" s="81"/>
      <c r="AE556" s="81"/>
      <c r="AF556" s="81"/>
      <c r="AG556" s="162"/>
    </row>
    <row r="557" spans="1:33" ht="48.75" customHeight="1" x14ac:dyDescent="0.25">
      <c r="A557" s="163"/>
      <c r="B557" s="166"/>
      <c r="C557" s="169"/>
      <c r="D557" s="172"/>
      <c r="E557" s="169"/>
      <c r="F557" s="9" t="s">
        <v>18</v>
      </c>
      <c r="G557" s="9">
        <f>SUM(G554:G556)</f>
        <v>795.9</v>
      </c>
      <c r="H557" s="132"/>
      <c r="I557" s="81"/>
      <c r="J557" s="81"/>
      <c r="K557" s="9">
        <f>SUM(K554:K556)</f>
        <v>787.9</v>
      </c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  <c r="AA557" s="81"/>
      <c r="AB557" s="81"/>
      <c r="AC557" s="10">
        <f>SUM(AC554:AC556)</f>
        <v>8</v>
      </c>
      <c r="AD557" s="81"/>
      <c r="AE557" s="81"/>
      <c r="AF557" s="81"/>
      <c r="AG557" s="163"/>
    </row>
    <row r="558" spans="1:33" ht="75" customHeight="1" x14ac:dyDescent="0.25">
      <c r="A558" s="127">
        <v>12</v>
      </c>
      <c r="B558" s="135" t="s">
        <v>217</v>
      </c>
      <c r="C558" s="1"/>
      <c r="D558" s="136"/>
      <c r="E558" s="137" t="s">
        <v>218</v>
      </c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93"/>
    </row>
    <row r="559" spans="1:33" ht="90" customHeight="1" x14ac:dyDescent="0.25">
      <c r="A559" s="128">
        <v>13</v>
      </c>
      <c r="B559" s="129" t="s">
        <v>219</v>
      </c>
      <c r="C559" s="81"/>
      <c r="D559" s="131"/>
      <c r="E559" s="137" t="s">
        <v>218</v>
      </c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  <c r="AA559" s="81"/>
      <c r="AB559" s="81"/>
      <c r="AC559" s="81"/>
      <c r="AD559" s="81"/>
      <c r="AE559" s="81"/>
      <c r="AF559" s="81"/>
      <c r="AG559" s="109"/>
    </row>
  </sheetData>
  <mergeCells count="561">
    <mergeCell ref="U500:U502"/>
    <mergeCell ref="D520:D527"/>
    <mergeCell ref="E520:E527"/>
    <mergeCell ref="E551:E553"/>
    <mergeCell ref="D551:D553"/>
    <mergeCell ref="C551:C553"/>
    <mergeCell ref="B551:B553"/>
    <mergeCell ref="A551:A553"/>
    <mergeCell ref="B545:B550"/>
    <mergeCell ref="C545:C550"/>
    <mergeCell ref="D545:D550"/>
    <mergeCell ref="E545:E550"/>
    <mergeCell ref="A545:A550"/>
    <mergeCell ref="B520:B527"/>
    <mergeCell ref="C520:C527"/>
    <mergeCell ref="N500:N502"/>
    <mergeCell ref="C496:C504"/>
    <mergeCell ref="D496:D504"/>
    <mergeCell ref="E496:E504"/>
    <mergeCell ref="B513:B519"/>
    <mergeCell ref="B535:B544"/>
    <mergeCell ref="A535:A544"/>
    <mergeCell ref="C535:C544"/>
    <mergeCell ref="D535:D544"/>
    <mergeCell ref="E535:E544"/>
    <mergeCell ref="C505:C512"/>
    <mergeCell ref="B505:B512"/>
    <mergeCell ref="F500:F502"/>
    <mergeCell ref="AE321:AE323"/>
    <mergeCell ref="AF321:AF323"/>
    <mergeCell ref="A331:A336"/>
    <mergeCell ref="B331:B336"/>
    <mergeCell ref="C331:C336"/>
    <mergeCell ref="D331:D336"/>
    <mergeCell ref="E331:E336"/>
    <mergeCell ref="E325:E330"/>
    <mergeCell ref="A325:A330"/>
    <mergeCell ref="D325:D330"/>
    <mergeCell ref="N321:N323"/>
    <mergeCell ref="O321:O323"/>
    <mergeCell ref="P321:P323"/>
    <mergeCell ref="Q321:Q323"/>
    <mergeCell ref="R321:R323"/>
    <mergeCell ref="S321:S323"/>
    <mergeCell ref="T321:T323"/>
    <mergeCell ref="U321:U323"/>
    <mergeCell ref="E317:E324"/>
    <mergeCell ref="F321:F323"/>
    <mergeCell ref="AD321:AD323"/>
    <mergeCell ref="J321:J323"/>
    <mergeCell ref="K321:K323"/>
    <mergeCell ref="L321:L323"/>
    <mergeCell ref="M321:M323"/>
    <mergeCell ref="I321:I323"/>
    <mergeCell ref="AB321:AB323"/>
    <mergeCell ref="AC321:AC323"/>
    <mergeCell ref="W321:W323"/>
    <mergeCell ref="X321:X323"/>
    <mergeCell ref="Y321:Y323"/>
    <mergeCell ref="Z321:Z323"/>
    <mergeCell ref="AA321:AA323"/>
    <mergeCell ref="V321:V323"/>
    <mergeCell ref="AG528:AG534"/>
    <mergeCell ref="C528:C534"/>
    <mergeCell ref="D528:D534"/>
    <mergeCell ref="A528:A534"/>
    <mergeCell ref="B528:B534"/>
    <mergeCell ref="E528:E534"/>
    <mergeCell ref="A520:A527"/>
    <mergeCell ref="A496:A504"/>
    <mergeCell ref="B496:B504"/>
    <mergeCell ref="D505:D512"/>
    <mergeCell ref="A513:A519"/>
    <mergeCell ref="AG513:AG519"/>
    <mergeCell ref="E513:E519"/>
    <mergeCell ref="D513:D519"/>
    <mergeCell ref="C513:C519"/>
    <mergeCell ref="A505:A512"/>
    <mergeCell ref="O500:O502"/>
    <mergeCell ref="P500:P502"/>
    <mergeCell ref="Q500:Q502"/>
    <mergeCell ref="AG520:AG527"/>
    <mergeCell ref="AF500:AF502"/>
    <mergeCell ref="G500:G502"/>
    <mergeCell ref="H500:H502"/>
    <mergeCell ref="T500:T502"/>
    <mergeCell ref="AG488:AG495"/>
    <mergeCell ref="E480:E487"/>
    <mergeCell ref="A432:A437"/>
    <mergeCell ref="A442:A448"/>
    <mergeCell ref="B442:B448"/>
    <mergeCell ref="C442:C448"/>
    <mergeCell ref="D442:D448"/>
    <mergeCell ref="B432:B437"/>
    <mergeCell ref="C432:C437"/>
    <mergeCell ref="A462:A465"/>
    <mergeCell ref="B462:B465"/>
    <mergeCell ref="C462:C465"/>
    <mergeCell ref="D462:D465"/>
    <mergeCell ref="E462:E465"/>
    <mergeCell ref="E438:E441"/>
    <mergeCell ref="B449:B455"/>
    <mergeCell ref="B488:B495"/>
    <mergeCell ref="A488:A495"/>
    <mergeCell ref="C488:C495"/>
    <mergeCell ref="D488:D495"/>
    <mergeCell ref="A466:A471"/>
    <mergeCell ref="B466:B471"/>
    <mergeCell ref="C466:C471"/>
    <mergeCell ref="D466:D471"/>
    <mergeCell ref="A438:A441"/>
    <mergeCell ref="B438:B441"/>
    <mergeCell ref="A456:A461"/>
    <mergeCell ref="B456:B461"/>
    <mergeCell ref="C456:C461"/>
    <mergeCell ref="D456:D461"/>
    <mergeCell ref="A480:A487"/>
    <mergeCell ref="A449:A455"/>
    <mergeCell ref="C480:C487"/>
    <mergeCell ref="A472:A477"/>
    <mergeCell ref="B472:B477"/>
    <mergeCell ref="C472:C477"/>
    <mergeCell ref="D472:D477"/>
    <mergeCell ref="B480:B487"/>
    <mergeCell ref="D337:D345"/>
    <mergeCell ref="A354:A360"/>
    <mergeCell ref="B325:B330"/>
    <mergeCell ref="A368:A374"/>
    <mergeCell ref="B354:B360"/>
    <mergeCell ref="C325:C330"/>
    <mergeCell ref="B337:B345"/>
    <mergeCell ref="C337:C345"/>
    <mergeCell ref="D346:D352"/>
    <mergeCell ref="B346:B352"/>
    <mergeCell ref="C346:C352"/>
    <mergeCell ref="D354:D360"/>
    <mergeCell ref="C361:C367"/>
    <mergeCell ref="A337:A345"/>
    <mergeCell ref="A346:A352"/>
    <mergeCell ref="B361:B367"/>
    <mergeCell ref="C354:C360"/>
    <mergeCell ref="AG505:AG512"/>
    <mergeCell ref="E505:E512"/>
    <mergeCell ref="AG438:AG441"/>
    <mergeCell ref="AG432:AG437"/>
    <mergeCell ref="E456:E461"/>
    <mergeCell ref="AG496:AG504"/>
    <mergeCell ref="M500:M502"/>
    <mergeCell ref="AE500:AE502"/>
    <mergeCell ref="E419:E425"/>
    <mergeCell ref="AG426:AG431"/>
    <mergeCell ref="AG442:AG448"/>
    <mergeCell ref="AC500:AC502"/>
    <mergeCell ref="J500:J502"/>
    <mergeCell ref="K500:K502"/>
    <mergeCell ref="L500:L502"/>
    <mergeCell ref="AG419:AG425"/>
    <mergeCell ref="AG449:AG455"/>
    <mergeCell ref="Z500:Z502"/>
    <mergeCell ref="AA500:AA502"/>
    <mergeCell ref="A479:AG479"/>
    <mergeCell ref="E432:E437"/>
    <mergeCell ref="D449:D455"/>
    <mergeCell ref="C438:C441"/>
    <mergeCell ref="I500:I501"/>
    <mergeCell ref="AG397:AG405"/>
    <mergeCell ref="E449:E455"/>
    <mergeCell ref="D406:D411"/>
    <mergeCell ref="E406:E411"/>
    <mergeCell ref="AG456:AG461"/>
    <mergeCell ref="B397:B405"/>
    <mergeCell ref="AG392:AG396"/>
    <mergeCell ref="E392:E396"/>
    <mergeCell ref="E412:E418"/>
    <mergeCell ref="AG412:AG418"/>
    <mergeCell ref="AG406:AG411"/>
    <mergeCell ref="D419:D425"/>
    <mergeCell ref="E442:E448"/>
    <mergeCell ref="E426:E431"/>
    <mergeCell ref="D438:D441"/>
    <mergeCell ref="C449:C455"/>
    <mergeCell ref="B412:B418"/>
    <mergeCell ref="C412:C418"/>
    <mergeCell ref="D426:D431"/>
    <mergeCell ref="E466:E471"/>
    <mergeCell ref="D480:D487"/>
    <mergeCell ref="E472:E477"/>
    <mergeCell ref="E397:E405"/>
    <mergeCell ref="G321:G323"/>
    <mergeCell ref="H321:H323"/>
    <mergeCell ref="A317:A324"/>
    <mergeCell ref="B317:B324"/>
    <mergeCell ref="AB500:AB502"/>
    <mergeCell ref="V500:V502"/>
    <mergeCell ref="W500:W502"/>
    <mergeCell ref="X500:X502"/>
    <mergeCell ref="Y500:Y502"/>
    <mergeCell ref="R500:R502"/>
    <mergeCell ref="S500:S502"/>
    <mergeCell ref="B392:B396"/>
    <mergeCell ref="A383:A391"/>
    <mergeCell ref="B383:B391"/>
    <mergeCell ref="C383:C391"/>
    <mergeCell ref="C397:C405"/>
    <mergeCell ref="D397:D405"/>
    <mergeCell ref="A426:A431"/>
    <mergeCell ref="B426:B431"/>
    <mergeCell ref="C426:C431"/>
    <mergeCell ref="B375:B382"/>
    <mergeCell ref="E488:E495"/>
    <mergeCell ref="D432:D437"/>
    <mergeCell ref="A419:A425"/>
    <mergeCell ref="B419:B425"/>
    <mergeCell ref="A361:A367"/>
    <mergeCell ref="C419:C425"/>
    <mergeCell ref="D412:D418"/>
    <mergeCell ref="D383:D391"/>
    <mergeCell ref="D375:D382"/>
    <mergeCell ref="A392:A396"/>
    <mergeCell ref="C375:C382"/>
    <mergeCell ref="B368:B374"/>
    <mergeCell ref="D361:D367"/>
    <mergeCell ref="C392:C396"/>
    <mergeCell ref="D392:D396"/>
    <mergeCell ref="A406:A411"/>
    <mergeCell ref="B406:B411"/>
    <mergeCell ref="C406:C411"/>
    <mergeCell ref="A397:A405"/>
    <mergeCell ref="C368:C374"/>
    <mergeCell ref="D368:D374"/>
    <mergeCell ref="A375:A382"/>
    <mergeCell ref="A412:A418"/>
    <mergeCell ref="C317:C324"/>
    <mergeCell ref="D317:D324"/>
    <mergeCell ref="A284:A291"/>
    <mergeCell ref="B284:B291"/>
    <mergeCell ref="C284:C291"/>
    <mergeCell ref="D284:D291"/>
    <mergeCell ref="E279:E283"/>
    <mergeCell ref="E299:E304"/>
    <mergeCell ref="E293:E298"/>
    <mergeCell ref="A279:A283"/>
    <mergeCell ref="B279:B283"/>
    <mergeCell ref="C279:C283"/>
    <mergeCell ref="D279:D283"/>
    <mergeCell ref="A311:A316"/>
    <mergeCell ref="C293:C298"/>
    <mergeCell ref="D293:D298"/>
    <mergeCell ref="C305:C310"/>
    <mergeCell ref="E305:E310"/>
    <mergeCell ref="C299:C304"/>
    <mergeCell ref="D299:D304"/>
    <mergeCell ref="E284:E291"/>
    <mergeCell ref="A293:A298"/>
    <mergeCell ref="A299:A304"/>
    <mergeCell ref="A305:A310"/>
    <mergeCell ref="A225:A231"/>
    <mergeCell ref="D241:D248"/>
    <mergeCell ref="A249:A256"/>
    <mergeCell ref="B274:B278"/>
    <mergeCell ref="D257:D264"/>
    <mergeCell ref="C225:C231"/>
    <mergeCell ref="A232:A239"/>
    <mergeCell ref="A241:A248"/>
    <mergeCell ref="C232:C239"/>
    <mergeCell ref="D232:D239"/>
    <mergeCell ref="B225:B231"/>
    <mergeCell ref="A257:A264"/>
    <mergeCell ref="B257:B264"/>
    <mergeCell ref="A274:A278"/>
    <mergeCell ref="C274:C278"/>
    <mergeCell ref="D274:D278"/>
    <mergeCell ref="A265:A272"/>
    <mergeCell ref="B265:B272"/>
    <mergeCell ref="C265:C272"/>
    <mergeCell ref="C257:C264"/>
    <mergeCell ref="B232:B239"/>
    <mergeCell ref="B241:B248"/>
    <mergeCell ref="C241:C248"/>
    <mergeCell ref="A217:A224"/>
    <mergeCell ref="E127:E133"/>
    <mergeCell ref="C134:C140"/>
    <mergeCell ref="AG86:AG95"/>
    <mergeCell ref="AG113:AG119"/>
    <mergeCell ref="AG120:AG126"/>
    <mergeCell ref="A105:A111"/>
    <mergeCell ref="B105:B111"/>
    <mergeCell ref="AG96:AG104"/>
    <mergeCell ref="AG105:AG111"/>
    <mergeCell ref="A86:A95"/>
    <mergeCell ref="AG127:AG133"/>
    <mergeCell ref="A127:A133"/>
    <mergeCell ref="B127:B133"/>
    <mergeCell ref="E96:E104"/>
    <mergeCell ref="D113:D119"/>
    <mergeCell ref="D120:D126"/>
    <mergeCell ref="A141:A147"/>
    <mergeCell ref="D141:D147"/>
    <mergeCell ref="A175:A181"/>
    <mergeCell ref="B175:B181"/>
    <mergeCell ref="C175:C181"/>
    <mergeCell ref="D175:D181"/>
    <mergeCell ref="B169:B174"/>
    <mergeCell ref="A209:A216"/>
    <mergeCell ref="D134:D140"/>
    <mergeCell ref="A113:A119"/>
    <mergeCell ref="B113:B119"/>
    <mergeCell ref="C113:C119"/>
    <mergeCell ref="A120:A126"/>
    <mergeCell ref="A134:A140"/>
    <mergeCell ref="B134:B140"/>
    <mergeCell ref="C127:C133"/>
    <mergeCell ref="D127:D133"/>
    <mergeCell ref="B141:B147"/>
    <mergeCell ref="C141:C147"/>
    <mergeCell ref="B209:B216"/>
    <mergeCell ref="A203:A208"/>
    <mergeCell ref="B203:B208"/>
    <mergeCell ref="C203:C208"/>
    <mergeCell ref="D203:D208"/>
    <mergeCell ref="D209:D216"/>
    <mergeCell ref="C169:C174"/>
    <mergeCell ref="D169:D174"/>
    <mergeCell ref="A194:A202"/>
    <mergeCell ref="B194:B202"/>
    <mergeCell ref="A3:AG3"/>
    <mergeCell ref="A4:AG4"/>
    <mergeCell ref="G9:H9"/>
    <mergeCell ref="I9:J9"/>
    <mergeCell ref="K9:L9"/>
    <mergeCell ref="M9:N9"/>
    <mergeCell ref="O9:P9"/>
    <mergeCell ref="A8:A10"/>
    <mergeCell ref="B8:B10"/>
    <mergeCell ref="C8:C10"/>
    <mergeCell ref="D8:D10"/>
    <mergeCell ref="E8:E10"/>
    <mergeCell ref="AG8:AG10"/>
    <mergeCell ref="Q9:R9"/>
    <mergeCell ref="W9:X9"/>
    <mergeCell ref="S9:T9"/>
    <mergeCell ref="F8:AF8"/>
    <mergeCell ref="AC9:AD9"/>
    <mergeCell ref="AE9:AF9"/>
    <mergeCell ref="AA9:AB9"/>
    <mergeCell ref="Y9:Z9"/>
    <mergeCell ref="A12:A23"/>
    <mergeCell ref="B12:B23"/>
    <mergeCell ref="B148:B154"/>
    <mergeCell ref="A69:A78"/>
    <mergeCell ref="A24:A35"/>
    <mergeCell ref="B24:B35"/>
    <mergeCell ref="D24:D35"/>
    <mergeCell ref="E24:E35"/>
    <mergeCell ref="A96:A104"/>
    <mergeCell ref="B96:B104"/>
    <mergeCell ref="C96:C104"/>
    <mergeCell ref="D96:D104"/>
    <mergeCell ref="A41:A52"/>
    <mergeCell ref="A58:A62"/>
    <mergeCell ref="B58:B62"/>
    <mergeCell ref="C58:C62"/>
    <mergeCell ref="D58:D62"/>
    <mergeCell ref="E58:E62"/>
    <mergeCell ref="B86:B95"/>
    <mergeCell ref="A36:A40"/>
    <mergeCell ref="C24:C35"/>
    <mergeCell ref="D53:D57"/>
    <mergeCell ref="E53:E57"/>
    <mergeCell ref="A80:A85"/>
    <mergeCell ref="B41:B52"/>
    <mergeCell ref="C41:C52"/>
    <mergeCell ref="D36:D40"/>
    <mergeCell ref="E36:E40"/>
    <mergeCell ref="AG58:AG62"/>
    <mergeCell ref="M80:M81"/>
    <mergeCell ref="E80:E85"/>
    <mergeCell ref="A63:A68"/>
    <mergeCell ref="B69:B78"/>
    <mergeCell ref="D80:D85"/>
    <mergeCell ref="K80:K81"/>
    <mergeCell ref="L80:L81"/>
    <mergeCell ref="C69:C78"/>
    <mergeCell ref="D69:D78"/>
    <mergeCell ref="B36:B40"/>
    <mergeCell ref="B63:B68"/>
    <mergeCell ref="C63:C68"/>
    <mergeCell ref="A53:A57"/>
    <mergeCell ref="B53:B57"/>
    <mergeCell ref="C53:C57"/>
    <mergeCell ref="AG63:AG68"/>
    <mergeCell ref="AG79:AG85"/>
    <mergeCell ref="G80:G81"/>
    <mergeCell ref="H80:H81"/>
    <mergeCell ref="C12:C23"/>
    <mergeCell ref="D12:D23"/>
    <mergeCell ref="AG194:AG202"/>
    <mergeCell ref="AG148:AG154"/>
    <mergeCell ref="AG155:AG161"/>
    <mergeCell ref="AG162:AG168"/>
    <mergeCell ref="E12:E23"/>
    <mergeCell ref="E175:E181"/>
    <mergeCell ref="E155:E161"/>
    <mergeCell ref="AG12:AG23"/>
    <mergeCell ref="AG36:AG40"/>
    <mergeCell ref="AG24:AG35"/>
    <mergeCell ref="AG53:AG57"/>
    <mergeCell ref="D41:D52"/>
    <mergeCell ref="E41:E52"/>
    <mergeCell ref="E69:E78"/>
    <mergeCell ref="AG41:AG52"/>
    <mergeCell ref="D63:D68"/>
    <mergeCell ref="E63:E68"/>
    <mergeCell ref="E120:E126"/>
    <mergeCell ref="E182:E193"/>
    <mergeCell ref="C36:C40"/>
    <mergeCell ref="E86:E95"/>
    <mergeCell ref="F80:F81"/>
    <mergeCell ref="AG361:AG367"/>
    <mergeCell ref="E354:E360"/>
    <mergeCell ref="E346:E352"/>
    <mergeCell ref="AG383:AG391"/>
    <mergeCell ref="E383:E391"/>
    <mergeCell ref="E375:E382"/>
    <mergeCell ref="AG325:AG330"/>
    <mergeCell ref="AG346:AG352"/>
    <mergeCell ref="AG354:AG360"/>
    <mergeCell ref="AG368:AG374"/>
    <mergeCell ref="E361:E367"/>
    <mergeCell ref="E368:E374"/>
    <mergeCell ref="AG375:AG382"/>
    <mergeCell ref="B299:B304"/>
    <mergeCell ref="B249:B256"/>
    <mergeCell ref="C249:C256"/>
    <mergeCell ref="D249:D256"/>
    <mergeCell ref="B293:B298"/>
    <mergeCell ref="B311:B316"/>
    <mergeCell ref="C311:C316"/>
    <mergeCell ref="D311:D316"/>
    <mergeCell ref="E249:E256"/>
    <mergeCell ref="E274:E278"/>
    <mergeCell ref="B305:B310"/>
    <mergeCell ref="AG305:AG310"/>
    <mergeCell ref="AG265:AG272"/>
    <mergeCell ref="AG274:AG278"/>
    <mergeCell ref="AD288:AD290"/>
    <mergeCell ref="AE288:AE290"/>
    <mergeCell ref="AG284:AG291"/>
    <mergeCell ref="AF288:AF290"/>
    <mergeCell ref="AG279:AG283"/>
    <mergeCell ref="P288:P290"/>
    <mergeCell ref="Z288:Z290"/>
    <mergeCell ref="AG293:AG298"/>
    <mergeCell ref="AG299:AG304"/>
    <mergeCell ref="AA288:AA290"/>
    <mergeCell ref="AB288:AB290"/>
    <mergeCell ref="AC288:AC290"/>
    <mergeCell ref="Q288:Q290"/>
    <mergeCell ref="R288:R290"/>
    <mergeCell ref="S288:S290"/>
    <mergeCell ref="T288:T290"/>
    <mergeCell ref="U288:U290"/>
    <mergeCell ref="V288:V290"/>
    <mergeCell ref="W288:W290"/>
    <mergeCell ref="Y288:Y290"/>
    <mergeCell ref="X288:X290"/>
    <mergeCell ref="J80:J81"/>
    <mergeCell ref="U9:V9"/>
    <mergeCell ref="E105:E111"/>
    <mergeCell ref="H288:H290"/>
    <mergeCell ref="I288:I290"/>
    <mergeCell ref="L288:L290"/>
    <mergeCell ref="M288:M290"/>
    <mergeCell ref="N288:N290"/>
    <mergeCell ref="J288:J290"/>
    <mergeCell ref="K288:K290"/>
    <mergeCell ref="E257:E264"/>
    <mergeCell ref="O288:O290"/>
    <mergeCell ref="AG257:AG264"/>
    <mergeCell ref="AG232:AG239"/>
    <mergeCell ref="AG217:AG224"/>
    <mergeCell ref="AG69:AG78"/>
    <mergeCell ref="D182:D193"/>
    <mergeCell ref="A169:A174"/>
    <mergeCell ref="C148:C154"/>
    <mergeCell ref="D148:D154"/>
    <mergeCell ref="A162:A168"/>
    <mergeCell ref="C162:C168"/>
    <mergeCell ref="B120:B126"/>
    <mergeCell ref="C120:C126"/>
    <mergeCell ref="N80:N81"/>
    <mergeCell ref="AG134:AG140"/>
    <mergeCell ref="A148:A154"/>
    <mergeCell ref="C105:C111"/>
    <mergeCell ref="D105:D111"/>
    <mergeCell ref="A182:A193"/>
    <mergeCell ref="B182:B193"/>
    <mergeCell ref="C182:C193"/>
    <mergeCell ref="A155:A161"/>
    <mergeCell ref="D155:D161"/>
    <mergeCell ref="B155:B161"/>
    <mergeCell ref="C155:C161"/>
    <mergeCell ref="AG249:AG256"/>
    <mergeCell ref="AG241:AG248"/>
    <mergeCell ref="E225:E231"/>
    <mergeCell ref="E232:E239"/>
    <mergeCell ref="E217:E224"/>
    <mergeCell ref="E169:E174"/>
    <mergeCell ref="E194:E202"/>
    <mergeCell ref="D225:D231"/>
    <mergeCell ref="AG225:AG231"/>
    <mergeCell ref="E241:E248"/>
    <mergeCell ref="D194:D202"/>
    <mergeCell ref="B80:B85"/>
    <mergeCell ref="C80:C85"/>
    <mergeCell ref="AG182:AG193"/>
    <mergeCell ref="AG175:AG181"/>
    <mergeCell ref="D162:D168"/>
    <mergeCell ref="B162:B168"/>
    <mergeCell ref="C209:C216"/>
    <mergeCell ref="B217:B224"/>
    <mergeCell ref="C217:C224"/>
    <mergeCell ref="D217:D224"/>
    <mergeCell ref="E209:E216"/>
    <mergeCell ref="AG203:AG208"/>
    <mergeCell ref="AG209:AG216"/>
    <mergeCell ref="E203:E208"/>
    <mergeCell ref="C86:C95"/>
    <mergeCell ref="D86:D95"/>
    <mergeCell ref="E113:E119"/>
    <mergeCell ref="E134:E140"/>
    <mergeCell ref="E141:E147"/>
    <mergeCell ref="E148:E154"/>
    <mergeCell ref="E162:E168"/>
    <mergeCell ref="AG141:AG147"/>
    <mergeCell ref="C194:C202"/>
    <mergeCell ref="I80:I81"/>
    <mergeCell ref="A554:A557"/>
    <mergeCell ref="B554:B557"/>
    <mergeCell ref="C554:C557"/>
    <mergeCell ref="D554:D557"/>
    <mergeCell ref="E554:E557"/>
    <mergeCell ref="AG169:AG174"/>
    <mergeCell ref="AG331:AG336"/>
    <mergeCell ref="AG462:AG465"/>
    <mergeCell ref="AG466:AG471"/>
    <mergeCell ref="AG480:AG487"/>
    <mergeCell ref="AG535:AG544"/>
    <mergeCell ref="AG545:AG550"/>
    <mergeCell ref="AG551:AG553"/>
    <mergeCell ref="AG554:AG557"/>
    <mergeCell ref="AG317:AG324"/>
    <mergeCell ref="AG337:AG345"/>
    <mergeCell ref="E337:E345"/>
    <mergeCell ref="AG311:AG316"/>
    <mergeCell ref="D305:D310"/>
    <mergeCell ref="D265:D272"/>
    <mergeCell ref="E265:E272"/>
    <mergeCell ref="E311:E316"/>
    <mergeCell ref="F288:F290"/>
    <mergeCell ref="G288:G29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TeemoshenkovaLN</cp:lastModifiedBy>
  <dcterms:created xsi:type="dcterms:W3CDTF">2013-12-18T10:32:35Z</dcterms:created>
  <dcterms:modified xsi:type="dcterms:W3CDTF">2023-01-10T08:04:10Z</dcterms:modified>
</cp:coreProperties>
</file>